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20640" windowHeight="11760" tabRatio="592"/>
  </bookViews>
  <sheets>
    <sheet name="NOV" sheetId="42" r:id="rId1"/>
    <sheet name="OKT" sheetId="41" r:id="rId2"/>
    <sheet name="SEPT" sheetId="40" r:id="rId3"/>
    <sheet name="AGUS" sheetId="39" r:id="rId4"/>
    <sheet name="JULI " sheetId="38" r:id="rId5"/>
    <sheet name="JUNI" sheetId="37" r:id="rId6"/>
    <sheet name="MEI" sheetId="36" r:id="rId7"/>
    <sheet name="APR" sheetId="35" r:id="rId8"/>
    <sheet name="19 MAR " sheetId="34" r:id="rId9"/>
    <sheet name="18 MAR " sheetId="32" r:id="rId10"/>
    <sheet name="MAR" sheetId="28" r:id="rId11"/>
    <sheet name="FEB" sheetId="26" r:id="rId12"/>
    <sheet name="JAN" sheetId="23" r:id="rId13"/>
    <sheet name="Sheet1" sheetId="24" r:id="rId14"/>
    <sheet name="Sheet2" sheetId="27" r:id="rId15"/>
    <sheet name="Sheet3" sheetId="33" r:id="rId16"/>
  </sheets>
  <definedNames>
    <definedName name="_xlnm._FilterDatabase" localSheetId="9" hidden="1">'18 MAR '!$A$8:$S$107</definedName>
    <definedName name="_xlnm._FilterDatabase" localSheetId="8" hidden="1">'19 MAR '!$A$8:$S$89</definedName>
    <definedName name="_xlnm._FilterDatabase" localSheetId="3" hidden="1">AGUS!$A$8:$S$88</definedName>
    <definedName name="_xlnm._FilterDatabase" localSheetId="7" hidden="1">APR!$A$8:$S$89</definedName>
    <definedName name="_xlnm._FilterDatabase" localSheetId="11" hidden="1">FEB!$A$8:$S$93</definedName>
    <definedName name="_xlnm._FilterDatabase" localSheetId="12" hidden="1">JAN!$A$8:$S$93</definedName>
    <definedName name="_xlnm._FilterDatabase" localSheetId="4" hidden="1">'JULI '!$A$8:$S$88</definedName>
    <definedName name="_xlnm._FilterDatabase" localSheetId="5" hidden="1">JUNI!$A$8:$S$88</definedName>
    <definedName name="_xlnm._FilterDatabase" localSheetId="10" hidden="1">MAR!$A$8:$S$92</definedName>
    <definedName name="_xlnm._FilterDatabase" localSheetId="6" hidden="1">MEI!$A$8:$S$88</definedName>
    <definedName name="_xlnm._FilterDatabase" localSheetId="0" hidden="1">NOV!$A$8:$S$88</definedName>
    <definedName name="_xlnm._FilterDatabase" localSheetId="1" hidden="1">OKT!$A$8:$S$87</definedName>
    <definedName name="_xlnm._FilterDatabase" localSheetId="2" hidden="1">SEPT!$A$8:$S$87</definedName>
    <definedName name="Ess" localSheetId="9">'18 MAR '!$B$9:$S$107</definedName>
    <definedName name="Ess" localSheetId="8">'19 MAR '!$B$9:$S$89</definedName>
    <definedName name="Ess" localSheetId="3">AGUS!$B$9:$S$88</definedName>
    <definedName name="Ess" localSheetId="7">APR!$B$9:$S$89</definedName>
    <definedName name="Ess" localSheetId="11">FEB!$B$9:$S$93</definedName>
    <definedName name="Ess" localSheetId="12">JAN!$B$9:$S$93</definedName>
    <definedName name="Ess" localSheetId="4">'JULI '!$B$9:$S$88</definedName>
    <definedName name="Ess" localSheetId="5">JUNI!$B$9:$S$88</definedName>
    <definedName name="Ess" localSheetId="10">MAR!$B$9:$S$92</definedName>
    <definedName name="Ess" localSheetId="6">MEI!$B$9:$S$88</definedName>
    <definedName name="Ess" localSheetId="0">NOV!$B$9:$S$88</definedName>
    <definedName name="Ess" localSheetId="1">OKT!$B$9:$S$87</definedName>
    <definedName name="Ess" localSheetId="2">SEPT!$B$9:$S$87</definedName>
    <definedName name="Ess">#REF!</definedName>
    <definedName name="JFT" localSheetId="9">#REF!</definedName>
    <definedName name="JFT" localSheetId="8">#REF!</definedName>
    <definedName name="JFT" localSheetId="3">#REF!</definedName>
    <definedName name="JFT" localSheetId="7">#REF!</definedName>
    <definedName name="JFT" localSheetId="11">#REF!</definedName>
    <definedName name="JFT" localSheetId="4">#REF!</definedName>
    <definedName name="JFT" localSheetId="5">#REF!</definedName>
    <definedName name="JFT" localSheetId="10">#REF!</definedName>
    <definedName name="JFT" localSheetId="6">#REF!</definedName>
    <definedName name="JFT" localSheetId="0">#REF!</definedName>
    <definedName name="JFT" localSheetId="1">#REF!</definedName>
    <definedName name="JFT" localSheetId="2">#REF!</definedName>
    <definedName name="JFT">#REF!</definedName>
    <definedName name="_xlnm.Print_Area" localSheetId="12">JAN!$A$1:$S$112</definedName>
    <definedName name="_xlnm.Print_Titles" localSheetId="9">'18 MAR '!$6:$8</definedName>
    <definedName name="_xlnm.Print_Titles" localSheetId="8">'19 MAR '!$6:$8</definedName>
    <definedName name="_xlnm.Print_Titles" localSheetId="3">AGUS!$6:$8</definedName>
    <definedName name="_xlnm.Print_Titles" localSheetId="7">APR!$6:$8</definedName>
    <definedName name="_xlnm.Print_Titles" localSheetId="11">FEB!$6:$8</definedName>
    <definedName name="_xlnm.Print_Titles" localSheetId="12">JAN!$6:$8</definedName>
    <definedName name="_xlnm.Print_Titles" localSheetId="4">'JULI '!$6:$8</definedName>
    <definedName name="_xlnm.Print_Titles" localSheetId="5">JUNI!$6:$8</definedName>
    <definedName name="_xlnm.Print_Titles" localSheetId="10">MAR!$6:$8</definedName>
    <definedName name="_xlnm.Print_Titles" localSheetId="6">MEI!$6:$8</definedName>
    <definedName name="_xlnm.Print_Titles" localSheetId="0">NOV!$6:$8</definedName>
    <definedName name="_xlnm.Print_Titles" localSheetId="1">OKT!$6:$8</definedName>
    <definedName name="_xlnm.Print_Titles" localSheetId="2">SEPT!$6:$8</definedName>
  </definedNames>
  <calcPr calcId="144525"/>
  <fileRecoveryPr autoRecover="0"/>
</workbook>
</file>

<file path=xl/calcChain.xml><?xml version="1.0" encoding="utf-8"?>
<calcChain xmlns="http://schemas.openxmlformats.org/spreadsheetml/2006/main">
  <c r="G109" i="42" l="1"/>
  <c r="E96" i="42"/>
  <c r="E93" i="42"/>
  <c r="E99" i="42" l="1"/>
  <c r="E102" i="42" s="1"/>
  <c r="M29" i="27" l="1"/>
  <c r="F2" i="27" l="1"/>
  <c r="F29" i="27" s="1"/>
  <c r="C29" i="27"/>
  <c r="I43" i="27" l="1"/>
  <c r="F32" i="27"/>
  <c r="F31" i="27"/>
  <c r="B29" i="27"/>
  <c r="B30" i="27" l="1"/>
  <c r="G108" i="41"/>
  <c r="E95" i="41"/>
  <c r="E92" i="41"/>
  <c r="E98" i="41" l="1"/>
  <c r="E101" i="41" s="1"/>
  <c r="B107" i="40"/>
  <c r="G108" i="40" l="1"/>
  <c r="E95" i="40"/>
  <c r="E92" i="40"/>
  <c r="E98" i="40" l="1"/>
  <c r="E101" i="40" s="1"/>
  <c r="G109" i="39"/>
  <c r="E96" i="39"/>
  <c r="E93" i="39"/>
  <c r="E99" i="39" l="1"/>
  <c r="E102" i="39" s="1"/>
  <c r="G109" i="38" l="1"/>
  <c r="E96" i="38" l="1"/>
  <c r="E93" i="38"/>
  <c r="E99" i="38" l="1"/>
  <c r="E102" i="38" s="1"/>
  <c r="E96" i="37"/>
  <c r="E93" i="37"/>
  <c r="E99" i="37" l="1"/>
  <c r="E102" i="37" s="1"/>
  <c r="E96" i="36"/>
  <c r="E93" i="36"/>
  <c r="E99" i="36" l="1"/>
  <c r="E102" i="36" s="1"/>
  <c r="D98" i="35"/>
  <c r="E97" i="35" s="1"/>
  <c r="E94" i="35"/>
  <c r="D98" i="34"/>
  <c r="E100" i="35" l="1"/>
  <c r="E102" i="35" s="1"/>
  <c r="E97" i="34"/>
  <c r="E94" i="34"/>
  <c r="B4" i="34"/>
  <c r="E100" i="34" l="1"/>
  <c r="E102" i="34" s="1"/>
  <c r="C128" i="32" l="1"/>
  <c r="B124" i="32"/>
  <c r="B125" i="32"/>
  <c r="D116" i="32"/>
  <c r="E115" i="32" s="1"/>
  <c r="E112" i="32"/>
  <c r="B4" i="32"/>
  <c r="B126" i="32" l="1"/>
  <c r="E118" i="32"/>
  <c r="E120" i="32" s="1"/>
  <c r="D101" i="28" l="1"/>
  <c r="E100" i="28" s="1"/>
  <c r="E97" i="28"/>
  <c r="D103" i="26"/>
  <c r="E102" i="26" s="1"/>
  <c r="E99" i="26"/>
  <c r="E105" i="26" l="1"/>
  <c r="E107" i="26" s="1"/>
  <c r="E103" i="28"/>
  <c r="E105" i="28" s="1"/>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B4" i="28"/>
  <c r="A9" i="23" l="1"/>
  <c r="D102" i="23" l="1"/>
  <c r="E101" i="23" s="1"/>
  <c r="E98" i="23"/>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B4" i="26"/>
  <c r="E104" i="23" l="1"/>
  <c r="E106" i="23" s="1"/>
  <c r="B4" i="23"/>
  <c r="A993" i="24" l="1"/>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93" i="23" l="1"/>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alcChain>
</file>

<file path=xl/sharedStrings.xml><?xml version="1.0" encoding="utf-8"?>
<sst xmlns="http://schemas.openxmlformats.org/spreadsheetml/2006/main" count="28040" uniqueCount="5520">
  <si>
    <t>NIP</t>
  </si>
  <si>
    <t>TMT</t>
  </si>
  <si>
    <t>KGB</t>
  </si>
  <si>
    <t>NAMA PEGAWAI</t>
  </si>
  <si>
    <t>GOL.</t>
  </si>
  <si>
    <t>PANGKAT TERAKHIR</t>
  </si>
  <si>
    <t>NAMA JABATAN</t>
  </si>
  <si>
    <t>JENIS KELAMIN</t>
  </si>
  <si>
    <t>AGAMA</t>
  </si>
  <si>
    <t>ESELON &amp; NON ESELON</t>
  </si>
  <si>
    <t>NO. URUT</t>
  </si>
  <si>
    <t>JABATAN TERAKHIR</t>
  </si>
  <si>
    <t>TMT_GOL</t>
  </si>
  <si>
    <t>JENJANG PENDIDIKAN</t>
  </si>
  <si>
    <t>ORGANISASI PERANGKAT DAERAH / UNIT KERJA</t>
  </si>
  <si>
    <t>BEZETING PEGAWAI NEGERI SIPIL</t>
  </si>
  <si>
    <t>DILINGKUNGAN PEMERINTAH KOTA PAYAKUMBUH</t>
  </si>
  <si>
    <t>197110072006042007</t>
  </si>
  <si>
    <t>198503092010012004</t>
  </si>
  <si>
    <t>197902072008012004</t>
  </si>
  <si>
    <t>198304292005011003</t>
  </si>
  <si>
    <t>198109242009011004</t>
  </si>
  <si>
    <t>198808172015031002</t>
  </si>
  <si>
    <t>197708272008011002</t>
  </si>
  <si>
    <t>198306302010011007</t>
  </si>
  <si>
    <t>196705051989031007</t>
  </si>
  <si>
    <t>197401222006042009</t>
  </si>
  <si>
    <t>198008272010012002</t>
  </si>
  <si>
    <t>196705062014062004</t>
  </si>
  <si>
    <t>197010142007012002</t>
  </si>
  <si>
    <t>197605052007012008</t>
  </si>
  <si>
    <t>198503162014062006</t>
  </si>
  <si>
    <t>197907042007011003</t>
  </si>
  <si>
    <t>198011232014061002</t>
  </si>
  <si>
    <t>198408092007011002</t>
  </si>
  <si>
    <t>197910102008011005</t>
  </si>
  <si>
    <t>196901032006041007</t>
  </si>
  <si>
    <t>197102171991032002</t>
  </si>
  <si>
    <t>196907041990032005</t>
  </si>
  <si>
    <t>197508132014061001</t>
  </si>
  <si>
    <t>198301242009011004</t>
  </si>
  <si>
    <t>198502142010012009</t>
  </si>
  <si>
    <t>198205242010011002</t>
  </si>
  <si>
    <t>198210072010012002</t>
  </si>
  <si>
    <t>198607072010011018</t>
  </si>
  <si>
    <t>198708032010012004</t>
  </si>
  <si>
    <t>196911131990031006</t>
  </si>
  <si>
    <t>198210312011012001</t>
  </si>
  <si>
    <t>198402142010011003</t>
  </si>
  <si>
    <t>198205052007011006</t>
  </si>
  <si>
    <t>196907191992022002</t>
  </si>
  <si>
    <t>196908172007011015</t>
  </si>
  <si>
    <t>198202272010011005</t>
  </si>
  <si>
    <t>196806071990031005</t>
  </si>
  <si>
    <t>197102092006041016</t>
  </si>
  <si>
    <t>197902272010011004</t>
  </si>
  <si>
    <t>198909162015032003</t>
  </si>
  <si>
    <t>197206141992022001</t>
  </si>
  <si>
    <t>198110122010011002</t>
  </si>
  <si>
    <t>198112252010011017</t>
  </si>
  <si>
    <t>198504272010012014</t>
  </si>
  <si>
    <t>198701262010012005</t>
  </si>
  <si>
    <t>197205201994032008</t>
  </si>
  <si>
    <t>197502082010012002</t>
  </si>
  <si>
    <t>197511102007011006</t>
  </si>
  <si>
    <t>197411152006041008</t>
  </si>
  <si>
    <t>198411072009012003</t>
  </si>
  <si>
    <t>196707031992032002</t>
  </si>
  <si>
    <t>198510302005011002</t>
  </si>
  <si>
    <t>198203102010011010</t>
  </si>
  <si>
    <t>198204082010012006</t>
  </si>
  <si>
    <t>198203102014032001</t>
  </si>
  <si>
    <t>196901082006042004</t>
  </si>
  <si>
    <t>197504222010011001</t>
  </si>
  <si>
    <t>198210132010011010</t>
  </si>
  <si>
    <t>197202121993082001</t>
  </si>
  <si>
    <t>199403022016091003</t>
  </si>
  <si>
    <t>197703052007012004</t>
  </si>
  <si>
    <t>198403302010012014</t>
  </si>
  <si>
    <t>199403082017082001</t>
  </si>
  <si>
    <t>197908072007012003</t>
  </si>
  <si>
    <t>197612132008011002</t>
  </si>
  <si>
    <t>197003231995032003</t>
  </si>
  <si>
    <t>198312312010011020</t>
  </si>
  <si>
    <t>197707092006042027</t>
  </si>
  <si>
    <t>198505052009012005</t>
  </si>
  <si>
    <t>198611142010012010</t>
  </si>
  <si>
    <t>198307052009011004</t>
  </si>
  <si>
    <t>196611101986032008</t>
  </si>
  <si>
    <t>198609172010011006</t>
  </si>
  <si>
    <t>196805301990112001</t>
  </si>
  <si>
    <t>198011212008011001</t>
  </si>
  <si>
    <t>198403132011011002</t>
  </si>
  <si>
    <t>198202132005012006</t>
  </si>
  <si>
    <t>198807132011012002</t>
  </si>
  <si>
    <t>197910142009011007</t>
  </si>
  <si>
    <t>198509242005012001</t>
  </si>
  <si>
    <t>196910282000121003</t>
  </si>
  <si>
    <t>196604201986032002</t>
  </si>
  <si>
    <t>198305232008032001</t>
  </si>
  <si>
    <t>199403192016092001</t>
  </si>
  <si>
    <t>197912262010011010</t>
  </si>
  <si>
    <t>Kelas Jabatan</t>
  </si>
  <si>
    <t>S-2</t>
  </si>
  <si>
    <t>LK</t>
  </si>
  <si>
    <t>Islam</t>
  </si>
  <si>
    <t>PR</t>
  </si>
  <si>
    <t>S-1</t>
  </si>
  <si>
    <t>IV/b</t>
  </si>
  <si>
    <t>III.a</t>
  </si>
  <si>
    <t>III/c</t>
  </si>
  <si>
    <t>D-IV</t>
  </si>
  <si>
    <t>IV.a</t>
  </si>
  <si>
    <t>III/d</t>
  </si>
  <si>
    <t>Pelaksana</t>
  </si>
  <si>
    <t>III/b</t>
  </si>
  <si>
    <t>III/a</t>
  </si>
  <si>
    <t>Pengadministrasi Umum</t>
  </si>
  <si>
    <t>SLTA</t>
  </si>
  <si>
    <t>II/c</t>
  </si>
  <si>
    <t>D-III</t>
  </si>
  <si>
    <t>Bendahara</t>
  </si>
  <si>
    <t>IV/a</t>
  </si>
  <si>
    <t>Kasubbag Umum dan Kepegawaian</t>
  </si>
  <si>
    <t>III.b</t>
  </si>
  <si>
    <t>IV.b</t>
  </si>
  <si>
    <t>Kasubbag Program dan Keuangan</t>
  </si>
  <si>
    <t>Pengadministrasi Kepegawaian</t>
  </si>
  <si>
    <t>Protestan</t>
  </si>
  <si>
    <t>Camat</t>
  </si>
  <si>
    <t>Sekretaris Kecamatan</t>
  </si>
  <si>
    <t>Kasi Pemerintahan</t>
  </si>
  <si>
    <t>Kasi Ketentraman dan Ketertiban Umum</t>
  </si>
  <si>
    <t>Kasi Kesejahteraan Sosial</t>
  </si>
  <si>
    <t>Kasi Pemberdayaan Masyarakat</t>
  </si>
  <si>
    <t>Lurah</t>
  </si>
  <si>
    <t>Sekretaris Kelurahan</t>
  </si>
  <si>
    <t>Kasi Pemerintahan, Ketentraman dan Ketertiban Umum</t>
  </si>
  <si>
    <t>Kasi Kesejahteraan Sosial dan Ekonomi Pembangunan</t>
  </si>
  <si>
    <t>UL FAKHRI, S.Sos.</t>
  </si>
  <si>
    <t>Kecamatan Payakumbuh Barat</t>
  </si>
  <si>
    <t>AULIA FAJRIN, S.H.I</t>
  </si>
  <si>
    <t>MOHAMMAD RIO HIDAYAT, S.Kom, M.M.</t>
  </si>
  <si>
    <t>JERRY ISVIARDI, S.E.</t>
  </si>
  <si>
    <t>RUSDI, S.H., M.H</t>
  </si>
  <si>
    <t>YUTTIS NENI, A.Md.</t>
  </si>
  <si>
    <t>GUSRIKA FITRI AFBA, S.Sos.</t>
  </si>
  <si>
    <t>EFFI MILANO, A.Md.</t>
  </si>
  <si>
    <t>LILI MULYANI</t>
  </si>
  <si>
    <t>MARTA ULI SIAHAAN</t>
  </si>
  <si>
    <t>HASRI ROZA, S.Sos.</t>
  </si>
  <si>
    <t>YOPPI NOVRIADI, S.T.</t>
  </si>
  <si>
    <t>RUDY FANTORY, S.Sos.</t>
  </si>
  <si>
    <t>ERIT MARLENI, S.H.</t>
  </si>
  <si>
    <t>EKI OKTAVIA, S.T.r.Sos, M.M.</t>
  </si>
  <si>
    <t>Kelurahan Bulakan Balai Kandi</t>
  </si>
  <si>
    <t>FERRY TRISON, S.Sos.</t>
  </si>
  <si>
    <t>INDIRA</t>
  </si>
  <si>
    <t>DELVIANISTI</t>
  </si>
  <si>
    <t>ENDANG TUSRIADI</t>
  </si>
  <si>
    <t>YOSE NURWAHID, S.Sos., M.M.</t>
  </si>
  <si>
    <t>DIAN DIANA LESTARI, S.Kom.</t>
  </si>
  <si>
    <t>DASWANDI, S.Sos.</t>
  </si>
  <si>
    <t>FIFI YENTI, S.Sos.</t>
  </si>
  <si>
    <t>Kelurahan Koto Tangah</t>
  </si>
  <si>
    <t>RADHIATUL HIKMAH, S.K.M.</t>
  </si>
  <si>
    <t>YUNIFA MARLIA, S.P</t>
  </si>
  <si>
    <t>EDWARD, S.Sos.</t>
  </si>
  <si>
    <t>METRIAL SAPUTRA, S.H.</t>
  </si>
  <si>
    <t>Kelurahan Kubu Gadang</t>
  </si>
  <si>
    <t>RONAL, S.Sos., M.M.</t>
  </si>
  <si>
    <t>ISWARNI, S.E.</t>
  </si>
  <si>
    <t>GUSWANDI, S.H.</t>
  </si>
  <si>
    <t>WENGKY DEUMANUTU, S.Sos.,M.M.</t>
  </si>
  <si>
    <t>ERZON</t>
  </si>
  <si>
    <t>ALBUSYRA, S.Pd</t>
  </si>
  <si>
    <t>ERNI YUSNITA, S.H.</t>
  </si>
  <si>
    <t>FIRMAN HADY, S.T.</t>
  </si>
  <si>
    <t>Kelurahan Nunang Daya Bangun</t>
  </si>
  <si>
    <t>HENDRI WAHYUDI, A.Md.</t>
  </si>
  <si>
    <t>RESTUNING PRAMASANTI, S.IP</t>
  </si>
  <si>
    <t>FRIMA YORA, S.E.</t>
  </si>
  <si>
    <t>MHD. ARIF, S.Sos.</t>
  </si>
  <si>
    <t>TAUFIKUR RAHMAN, S.IP</t>
  </si>
  <si>
    <t>RICE HIDAYANAH, S.E.</t>
  </si>
  <si>
    <t>DEFI FRADILA SARI, S.Sos., M.Si</t>
  </si>
  <si>
    <t>FATRIANI, S.Sos.</t>
  </si>
  <si>
    <t>HERLIA SYAHYURANTI, S.E.</t>
  </si>
  <si>
    <t>NOPI INDRA, S.Sos.</t>
  </si>
  <si>
    <t>Kelurahan Padang Tinggi Piliang</t>
  </si>
  <si>
    <t>ZAL AZMI SETIAWAN, S.P.</t>
  </si>
  <si>
    <t>WIWITDIA, A.Md.Keb</t>
  </si>
  <si>
    <t>MULYATI, S.Sos.</t>
  </si>
  <si>
    <t>Kelurahan Pakan Sinayan</t>
  </si>
  <si>
    <t>MARZEL SYUKRI, S.Sos.</t>
  </si>
  <si>
    <t>MIS AYU PURWANTI, S.E.</t>
  </si>
  <si>
    <t>ZAHRIA, S.PSi</t>
  </si>
  <si>
    <t>Kelurahan Parak Batuang</t>
  </si>
  <si>
    <t>YETTI MUHAMMAD, S.ST. Ars</t>
  </si>
  <si>
    <t>DEFRIZONI, S.Sos.</t>
  </si>
  <si>
    <t>ADRA ALMABES, S.P</t>
  </si>
  <si>
    <t>FERA YENTI, S.Sos.</t>
  </si>
  <si>
    <t>MUHAMMAD HAMDAN, S.STP, M.Si</t>
  </si>
  <si>
    <t>YUDIA DESI RINA, S.Tr.Keb.</t>
  </si>
  <si>
    <t>ADRIYUNI MARIZA, A.Md.</t>
  </si>
  <si>
    <t>NIKA VITASARI SARAGIH, S.STP</t>
  </si>
  <si>
    <t>FERA SUSMIYENTI, S.Sos.</t>
  </si>
  <si>
    <t>ALDI KRISTIAN, A.Md.</t>
  </si>
  <si>
    <t>Kelurahan Payolansek</t>
  </si>
  <si>
    <t>MULYADI, S.Sos.</t>
  </si>
  <si>
    <t>TIARINI LESTIAR SITORUS, S.Sos.</t>
  </si>
  <si>
    <t>EDRIANTO, A.Md.</t>
  </si>
  <si>
    <t>Kelurahan Subarang Batuang</t>
  </si>
  <si>
    <t>NELLY SYAFTRIANA, S.E.</t>
  </si>
  <si>
    <t>SYAFRIDA NINGSIH, S.K.M.</t>
  </si>
  <si>
    <t>NOVI OKTAVIA, S.Kom.</t>
  </si>
  <si>
    <t>EKO YULIADI SYAHPUTRA, S.Sos.</t>
  </si>
  <si>
    <t>ERMIATI</t>
  </si>
  <si>
    <t>SEPTIA MUHARDI, A.Md.</t>
  </si>
  <si>
    <t>YESI EMILYA</t>
  </si>
  <si>
    <t>MUHAMAD ABDUL KADIR, S.Sos.</t>
  </si>
  <si>
    <t>Kelurahan Talang</t>
  </si>
  <si>
    <t>M. AYADI MARTA, A.Md.</t>
  </si>
  <si>
    <t>LELLY LESTARI, S.E.</t>
  </si>
  <si>
    <t>NOVITA FITRI, A.Md.</t>
  </si>
  <si>
    <t>OKI VAKRI</t>
  </si>
  <si>
    <t>SUCI AMALIA PUTRI, S.STP</t>
  </si>
  <si>
    <t>Kelurahan Tanjung Pauh</t>
  </si>
  <si>
    <t>PRIMA GUSTI THANIA, S.E.</t>
  </si>
  <si>
    <t>HENDRI YANTO, S.Sos.</t>
  </si>
  <si>
    <t xml:space="preserve">AFRIANIS </t>
  </si>
  <si>
    <t>KEADAAN JANUARI 2024</t>
  </si>
  <si>
    <t>NIK</t>
  </si>
  <si>
    <t>NO HP</t>
  </si>
  <si>
    <t>email</t>
  </si>
  <si>
    <t>Unit Kerja</t>
  </si>
  <si>
    <t>Penyesuaian Nama Pelaksana berdasarkan KepmenPAN 11/2024</t>
  </si>
  <si>
    <t>Penelaah Teknis Kebijakan</t>
  </si>
  <si>
    <t>085263617856</t>
  </si>
  <si>
    <t>1376012409810002</t>
  </si>
  <si>
    <t>081378200058</t>
  </si>
  <si>
    <t>ulfakhri6@gmail.com</t>
  </si>
  <si>
    <t>1304031708880005</t>
  </si>
  <si>
    <t>081277896764</t>
  </si>
  <si>
    <t>fajrinaulia1988@gmail.com</t>
  </si>
  <si>
    <t>1376012708770004</t>
  </si>
  <si>
    <t>085263658885</t>
  </si>
  <si>
    <t>mhdriohidayat77@gmail.com</t>
  </si>
  <si>
    <t>1376013006830001</t>
  </si>
  <si>
    <t>082170094408</t>
  </si>
  <si>
    <t>jerryaja852@gmail.com</t>
  </si>
  <si>
    <t>1376020505670003</t>
  </si>
  <si>
    <t>08126770548</t>
  </si>
  <si>
    <t>rusdi196755@gmail.com</t>
  </si>
  <si>
    <t>1376016201740001</t>
  </si>
  <si>
    <t>081374834565</t>
  </si>
  <si>
    <t>yuttisneni@gmail.com</t>
  </si>
  <si>
    <t>1376026708800001</t>
  </si>
  <si>
    <t>0853-6464-6454</t>
  </si>
  <si>
    <t>rikaindra1980@gmail.com</t>
  </si>
  <si>
    <t>1376014605670002</t>
  </si>
  <si>
    <t>082383638560</t>
  </si>
  <si>
    <t>effimilano08@gmail.com</t>
  </si>
  <si>
    <t>1376015410700005</t>
  </si>
  <si>
    <t>081363436449</t>
  </si>
  <si>
    <t>lmulyani06@gmail.com</t>
  </si>
  <si>
    <t>1376014503760001</t>
  </si>
  <si>
    <t>082389422233</t>
  </si>
  <si>
    <t>martauli812@gmail.com</t>
  </si>
  <si>
    <t>DILLA SURYANI, S.H.</t>
  </si>
  <si>
    <t>1376015603850009</t>
  </si>
  <si>
    <t>085263051725</t>
  </si>
  <si>
    <t>dillasuryani85@gmail.com</t>
  </si>
  <si>
    <t>1502021410790001</t>
  </si>
  <si>
    <t>081267728594</t>
  </si>
  <si>
    <t>okivakri1979@gmail.com</t>
  </si>
  <si>
    <t>1376010407790005</t>
  </si>
  <si>
    <t>082284831029</t>
  </si>
  <si>
    <t>hasri.roza.kanjeng@gmail.com</t>
  </si>
  <si>
    <t>Kelurahan Padangtongah Balai Nanduo</t>
  </si>
  <si>
    <t>1376022311800001</t>
  </si>
  <si>
    <t>085375913649</t>
  </si>
  <si>
    <t>yoppinovriadi23@gmail.com</t>
  </si>
  <si>
    <t>1376010908840001</t>
  </si>
  <si>
    <t>081267258082</t>
  </si>
  <si>
    <t>rudyfantori@gmail.com</t>
  </si>
  <si>
    <t>1376014903850001</t>
  </si>
  <si>
    <t>082283318337</t>
  </si>
  <si>
    <t>eritmarleni017@gmail.com</t>
  </si>
  <si>
    <t>1376051010790002</t>
  </si>
  <si>
    <t>081374731176</t>
  </si>
  <si>
    <t>ekioktavia11@gmail.com</t>
  </si>
  <si>
    <t>1376020301690002</t>
  </si>
  <si>
    <t>082388645069</t>
  </si>
  <si>
    <t>ferrytrison@gmail.com</t>
  </si>
  <si>
    <t>1307134407690001</t>
  </si>
  <si>
    <t>081266130556</t>
  </si>
  <si>
    <t>babalgitu29@gmail.com</t>
  </si>
  <si>
    <t>1376015702710001</t>
  </si>
  <si>
    <t>081374744160</t>
  </si>
  <si>
    <t>delvianisti71@gmail.com</t>
  </si>
  <si>
    <t>1376011308750001</t>
  </si>
  <si>
    <t>082170095394</t>
  </si>
  <si>
    <t>endangtusriadi71@gmail.com</t>
  </si>
  <si>
    <t>1307052401830003</t>
  </si>
  <si>
    <t>081363467222</t>
  </si>
  <si>
    <t>yosenurwahid24@gmail.com</t>
  </si>
  <si>
    <t>Kelurahan Ibuah</t>
  </si>
  <si>
    <t>1376035402850002</t>
  </si>
  <si>
    <t>082284948587</t>
  </si>
  <si>
    <t>azidian1@gmail.com</t>
  </si>
  <si>
    <t>1376012405820001</t>
  </si>
  <si>
    <t>085218266066</t>
  </si>
  <si>
    <t>rangkoto4180@gmail.com</t>
  </si>
  <si>
    <t>1376014710820004</t>
  </si>
  <si>
    <t>081363477959</t>
  </si>
  <si>
    <t>fifiyenti5@gmail.com</t>
  </si>
  <si>
    <t>KHALID ZAMRI, S.T., M.M.</t>
  </si>
  <si>
    <t>1376020707860003</t>
  </si>
  <si>
    <t>085274068706</t>
  </si>
  <si>
    <t>khalid.zamri86@gmail.com</t>
  </si>
  <si>
    <t>1376014308870002</t>
  </si>
  <si>
    <t>082283842357</t>
  </si>
  <si>
    <t>radhiatul.h@gmail.com</t>
  </si>
  <si>
    <t>1376014702790003</t>
  </si>
  <si>
    <t>082382463531</t>
  </si>
  <si>
    <t>yunifamarlia@gmail.com</t>
  </si>
  <si>
    <t>1376011007730001</t>
  </si>
  <si>
    <t>081363518922</t>
  </si>
  <si>
    <t>Usfa.inselman10@gmail.com</t>
  </si>
  <si>
    <t>ADRIYANI ZULFA, S.K.M.</t>
  </si>
  <si>
    <t>1376017110820002</t>
  </si>
  <si>
    <t>viona04011986@gmai.com</t>
  </si>
  <si>
    <t>1376011402840001</t>
  </si>
  <si>
    <t>08116689090</t>
  </si>
  <si>
    <t>14metrialsaputra@gmail.com</t>
  </si>
  <si>
    <t>1376030505820002</t>
  </si>
  <si>
    <t>085292345617</t>
  </si>
  <si>
    <t>ronalusman82@gmail.com</t>
  </si>
  <si>
    <t>1376015907690003</t>
  </si>
  <si>
    <t>082384414759</t>
  </si>
  <si>
    <t>iswarni190769@gmail.com</t>
  </si>
  <si>
    <t>1376011708690002</t>
  </si>
  <si>
    <t>081266332984</t>
  </si>
  <si>
    <t>guswandidatuak@gmail.com</t>
  </si>
  <si>
    <t>1376012702820001</t>
  </si>
  <si>
    <t>081374945607</t>
  </si>
  <si>
    <t>wengki.deumanutu@gmail.com</t>
  </si>
  <si>
    <t>Kelurahan Labuah Basilang</t>
  </si>
  <si>
    <t>1307040706680001</t>
  </si>
  <si>
    <t>081363453175</t>
  </si>
  <si>
    <t>Erzon07061968@gmail.com</t>
  </si>
  <si>
    <t>1307040902710001</t>
  </si>
  <si>
    <t>085263188189</t>
  </si>
  <si>
    <t>albusyra2@gmail.com</t>
  </si>
  <si>
    <t>1376034710710001</t>
  </si>
  <si>
    <t>082287696817</t>
  </si>
  <si>
    <t>erniyusnita1971@yahoo.com</t>
  </si>
  <si>
    <t>1376012612790001</t>
  </si>
  <si>
    <t>082169114114</t>
  </si>
  <si>
    <t>fhady@yahoo.co.id</t>
  </si>
  <si>
    <t>1376012702790001</t>
  </si>
  <si>
    <t>1979hendry@gmail.com</t>
  </si>
  <si>
    <t>1376015609890001</t>
  </si>
  <si>
    <t>085263515306</t>
  </si>
  <si>
    <t>restuningpramasanti@gmail.com</t>
  </si>
  <si>
    <t>1376015406720002</t>
  </si>
  <si>
    <t>082385809971</t>
  </si>
  <si>
    <t>frimayora706@gmail.com</t>
  </si>
  <si>
    <t>1376011210810002</t>
  </si>
  <si>
    <t>081266039801</t>
  </si>
  <si>
    <t>arifsadik2016@gmail.com</t>
  </si>
  <si>
    <t>1871032512810007</t>
  </si>
  <si>
    <t>085356677768</t>
  </si>
  <si>
    <t>rahmantaufik18@yahoo.co.id</t>
  </si>
  <si>
    <t>Kelurahan Padangdata Tanahmati</t>
  </si>
  <si>
    <t>1304046704850002</t>
  </si>
  <si>
    <t>085274922969</t>
  </si>
  <si>
    <t>rice_hidayanah@yahoo.co.id</t>
  </si>
  <si>
    <t>1304046601870001</t>
  </si>
  <si>
    <t>082385601992</t>
  </si>
  <si>
    <t>defifradila@gmail.com</t>
  </si>
  <si>
    <t>1376036005720002</t>
  </si>
  <si>
    <t>081267383218</t>
  </si>
  <si>
    <t>fatriani2005@gmail.com</t>
  </si>
  <si>
    <t>1376024802750001</t>
  </si>
  <si>
    <t>085265481893</t>
  </si>
  <si>
    <t>herlia_syahyuranti@yahoo.com</t>
  </si>
  <si>
    <t>1376011011750005</t>
  </si>
  <si>
    <t>08126710856</t>
  </si>
  <si>
    <t>nopi.indra75@gmail.com</t>
  </si>
  <si>
    <t>1376011511740004</t>
  </si>
  <si>
    <t>085374755298</t>
  </si>
  <si>
    <t>azmi.zal9@gmail.com</t>
  </si>
  <si>
    <t>1306024711840001</t>
  </si>
  <si>
    <t>081374011547</t>
  </si>
  <si>
    <t>wiwitdia1984@gmail.com</t>
  </si>
  <si>
    <t>1376014307670001</t>
  </si>
  <si>
    <t>082391152771</t>
  </si>
  <si>
    <t>mulyati13021968@gmail.com</t>
  </si>
  <si>
    <t>WIKO OKTA BRIANDA, S.ST. Ars, M.M.</t>
  </si>
  <si>
    <t>1376023010850006</t>
  </si>
  <si>
    <t>085263016854</t>
  </si>
  <si>
    <t>wiko.okta85@gmail.com</t>
  </si>
  <si>
    <t>1304121003820002</t>
  </si>
  <si>
    <t>085363069938</t>
  </si>
  <si>
    <t>marzel.syukri@gmail.com</t>
  </si>
  <si>
    <t>1374024804820001</t>
  </si>
  <si>
    <t>081363315854</t>
  </si>
  <si>
    <t>misayu882@gmail.com</t>
  </si>
  <si>
    <t>1204015003820008</t>
  </si>
  <si>
    <t>081340470543</t>
  </si>
  <si>
    <t>zahriasumabur@gmail.com</t>
  </si>
  <si>
    <t>1376014801690001</t>
  </si>
  <si>
    <t>081374655607</t>
  </si>
  <si>
    <t>yettimuhammad@gmail.com</t>
  </si>
  <si>
    <t>1376012204750003</t>
  </si>
  <si>
    <t>085376248898</t>
  </si>
  <si>
    <t>defrizoni@mailnesia.com</t>
  </si>
  <si>
    <t>1371041310820008</t>
  </si>
  <si>
    <t>081374488774</t>
  </si>
  <si>
    <t>adraalmabes82@gmail.com</t>
  </si>
  <si>
    <t>1376015202720016</t>
  </si>
  <si>
    <t>08126741569</t>
  </si>
  <si>
    <t>ferayenti72@gmail.com</t>
  </si>
  <si>
    <t>1376030203940002</t>
  </si>
  <si>
    <t>082283774826</t>
  </si>
  <si>
    <t>hamdanm970@gmail.com</t>
  </si>
  <si>
    <t>Kelurahan Parik Rantang</t>
  </si>
  <si>
    <t>1376014503770002</t>
  </si>
  <si>
    <t>08116607222</t>
  </si>
  <si>
    <t>yudiadesirina@gmail.com</t>
  </si>
  <si>
    <t>1371117003840007</t>
  </si>
  <si>
    <t>081268810678</t>
  </si>
  <si>
    <t>adriyunimariza03@gmail.com</t>
  </si>
  <si>
    <t>1208274803940001</t>
  </si>
  <si>
    <t>081360622791</t>
  </si>
  <si>
    <t>nikavitasi@gmail.com</t>
  </si>
  <si>
    <t>1376014708790001</t>
  </si>
  <si>
    <t>081363361824</t>
  </si>
  <si>
    <t>ferasusmiyenti@yahoo.com</t>
  </si>
  <si>
    <t>1376012904820003</t>
  </si>
  <si>
    <t>082329596962</t>
  </si>
  <si>
    <t>aldikristian8319@gmail.com</t>
  </si>
  <si>
    <t>1376031312760001</t>
  </si>
  <si>
    <t>081363111538</t>
  </si>
  <si>
    <t>mul76koto@gmail.com</t>
  </si>
  <si>
    <t>1376016303700001</t>
  </si>
  <si>
    <t>081372222020</t>
  </si>
  <si>
    <t>tiarinilestiarsitorus@gmail.com</t>
  </si>
  <si>
    <t>1304043112830001</t>
  </si>
  <si>
    <t>085263226210</t>
  </si>
  <si>
    <t>ed.rianto@yahoo.com</t>
  </si>
  <si>
    <t>1376014907770001</t>
  </si>
  <si>
    <t>0895602493653</t>
  </si>
  <si>
    <t>sabil07072012@gmail.com</t>
  </si>
  <si>
    <t>1371064505850020</t>
  </si>
  <si>
    <t>puskesmasrao7@gmail.com</t>
  </si>
  <si>
    <t>1306095411860002</t>
  </si>
  <si>
    <t>novi.oktavia86@gmail.com</t>
  </si>
  <si>
    <t>1307040507830001</t>
  </si>
  <si>
    <t>085274004163</t>
  </si>
  <si>
    <t>ekoyuliadi@gmail.com</t>
  </si>
  <si>
    <t>Kelurahan Tanjuanggodang Sungaipinago</t>
  </si>
  <si>
    <t>1376035011660001</t>
  </si>
  <si>
    <t>081266908705</t>
  </si>
  <si>
    <t>ermiati101166@gmail.com</t>
  </si>
  <si>
    <t>1306141709860001</t>
  </si>
  <si>
    <t>082169386995</t>
  </si>
  <si>
    <t>septiamuhardi88@gmail.com</t>
  </si>
  <si>
    <t>1376017005680003</t>
  </si>
  <si>
    <t>08116651765</t>
  </si>
  <si>
    <t>yesi.emilya@gmail.com</t>
  </si>
  <si>
    <t>1376012111800006</t>
  </si>
  <si>
    <t>081266693337</t>
  </si>
  <si>
    <t>dierabdul80@gmail.com</t>
  </si>
  <si>
    <t>1307131303840002</t>
  </si>
  <si>
    <t>085212653936</t>
  </si>
  <si>
    <t>mayadimarta@gmail.com</t>
  </si>
  <si>
    <t>1307025302820002</t>
  </si>
  <si>
    <t>081266041444</t>
  </si>
  <si>
    <t>lestari.lelly@gmail.com</t>
  </si>
  <si>
    <t>1306155307880001</t>
  </si>
  <si>
    <t>085265022304</t>
  </si>
  <si>
    <t>vitahandayani13@gmail.com</t>
  </si>
  <si>
    <t>1371115903940008</t>
  </si>
  <si>
    <t>085324076308</t>
  </si>
  <si>
    <t>suciamalia0289@gmail.com</t>
  </si>
  <si>
    <t>1376016409850001</t>
  </si>
  <si>
    <t>081374478080</t>
  </si>
  <si>
    <t>primagusti.thania@gmail.com</t>
  </si>
  <si>
    <t>1376012810690002</t>
  </si>
  <si>
    <t>081374255058</t>
  </si>
  <si>
    <t>hendriyanto281969@gmail.com</t>
  </si>
  <si>
    <t>1376016004660004</t>
  </si>
  <si>
    <t>085363506794</t>
  </si>
  <si>
    <t>afrianis567@gmail.com</t>
  </si>
  <si>
    <t>SANDRA VIKA, S.Sos., M.Si</t>
  </si>
  <si>
    <t>1376016305830001</t>
  </si>
  <si>
    <t>085274200732</t>
  </si>
  <si>
    <t>diskoperindagkota@gmail.com</t>
  </si>
  <si>
    <t>Pengadministrasi Perkantoran</t>
  </si>
  <si>
    <t>Pengolah Data dan Informasi</t>
  </si>
  <si>
    <t>ORGANISASI PERANGKAT DAERAH</t>
  </si>
  <si>
    <t>Drs. RIDA ANANDA, M.Si.</t>
  </si>
  <si>
    <t>196806071988091001</t>
  </si>
  <si>
    <t>IV/d</t>
  </si>
  <si>
    <t>Sekretaris Daerah</t>
  </si>
  <si>
    <t>II.a</t>
  </si>
  <si>
    <t>1376010706680001</t>
  </si>
  <si>
    <t>085263669903</t>
  </si>
  <si>
    <t>rida.ananda11@gmail.com</t>
  </si>
  <si>
    <t>Sekretariat Daerah</t>
  </si>
  <si>
    <t>HERLINA, S.H., M.Si.</t>
  </si>
  <si>
    <t>196506211989032005</t>
  </si>
  <si>
    <t>IV/c</t>
  </si>
  <si>
    <t>Staf Ahli Bidang Pemerintahan, Hukum dan Politik</t>
  </si>
  <si>
    <t>II.b</t>
  </si>
  <si>
    <t>1376036106650003</t>
  </si>
  <si>
    <t>081276511035</t>
  </si>
  <si>
    <t>linatdg@gmail.com</t>
  </si>
  <si>
    <t>ELVI JAYA, S.T.</t>
  </si>
  <si>
    <t>196410311986021001</t>
  </si>
  <si>
    <t>Staf Ahli Bidang Kemasyarakatan dan SDM</t>
  </si>
  <si>
    <t>1376023110640001</t>
  </si>
  <si>
    <t>081372913294</t>
  </si>
  <si>
    <t>elvijaya93@gmail.com</t>
  </si>
  <si>
    <t>Dra. ELFRIZA ZAHARMAN, M.Si.</t>
  </si>
  <si>
    <t>196902021989022001</t>
  </si>
  <si>
    <t>Staf Ahli Ekonomi, Keuangan dan Pembangunan</t>
  </si>
  <si>
    <t>1376014202690004</t>
  </si>
  <si>
    <t>085263769701</t>
  </si>
  <si>
    <t>chece_88@yahoo.com</t>
  </si>
  <si>
    <t>DAFRUL PASI M, S.IP., M.M.</t>
  </si>
  <si>
    <t>197403151993111001</t>
  </si>
  <si>
    <t>Asisten Pemerintahan dan Kesejahteraan Rakyat</t>
  </si>
  <si>
    <t>1376011503740004</t>
  </si>
  <si>
    <t>082132804240</t>
  </si>
  <si>
    <t>dafrulpasi@gmail.com</t>
  </si>
  <si>
    <t>ELZADASWARMAN, S.K.M., MPPM</t>
  </si>
  <si>
    <t>196408131988031002</t>
  </si>
  <si>
    <t>Asisten Ekonomi dan Pembangunan</t>
  </si>
  <si>
    <t>1376031308640010</t>
  </si>
  <si>
    <t>08126795964</t>
  </si>
  <si>
    <t>elzadaswarman@gmail.com</t>
  </si>
  <si>
    <t>Drs. IFON SATRIA CHAN, M.Si.</t>
  </si>
  <si>
    <t>197510051995011001</t>
  </si>
  <si>
    <t>Asisten Administrasi Umum</t>
  </si>
  <si>
    <t>1376020510750001</t>
  </si>
  <si>
    <t>085263338321</t>
  </si>
  <si>
    <t>ifonsatriachan75@gmail.com</t>
  </si>
  <si>
    <t>NALFIRA, S.Pd. M.S.E</t>
  </si>
  <si>
    <t>197210092000031003</t>
  </si>
  <si>
    <t>Kepala Bagian</t>
  </si>
  <si>
    <t>1376010910720003</t>
  </si>
  <si>
    <t>085218974020</t>
  </si>
  <si>
    <t>nspamenan@yahoo.com</t>
  </si>
  <si>
    <t>Bagian Protokoler dan Dokumentasi</t>
  </si>
  <si>
    <t>SEVEN SATRIA WANNDA, S.STP</t>
  </si>
  <si>
    <t>199509072017081003</t>
  </si>
  <si>
    <t>Kasubbag Protokol</t>
  </si>
  <si>
    <t>1376010709950002</t>
  </si>
  <si>
    <t>085263325888</t>
  </si>
  <si>
    <t>sevensatriaw@yahoo.com</t>
  </si>
  <si>
    <t>SRI HANDAYANI, S.Kom.</t>
  </si>
  <si>
    <t>198303142010012006</t>
  </si>
  <si>
    <t>Analis Pelayanan</t>
  </si>
  <si>
    <t>1306085403830001</t>
  </si>
  <si>
    <t>081266681512</t>
  </si>
  <si>
    <t>ieie.handayani2019@gmail.com</t>
  </si>
  <si>
    <t>HADI ATHARIQ, S.Tr.IP</t>
  </si>
  <si>
    <t>199901032021081002</t>
  </si>
  <si>
    <t>Analis Tata Usaha</t>
  </si>
  <si>
    <t>1307090301990002</t>
  </si>
  <si>
    <t>085211866161</t>
  </si>
  <si>
    <t>athariq1728@gmail.com</t>
  </si>
  <si>
    <t>ARIFULLAH RIZAL, S.Tr.IP</t>
  </si>
  <si>
    <t>200006132022081001</t>
  </si>
  <si>
    <t/>
  </si>
  <si>
    <t>Penata Keprotokolan</t>
  </si>
  <si>
    <t>AFRIZAL JAMAL</t>
  </si>
  <si>
    <t>198204132010011001</t>
  </si>
  <si>
    <t>II/d</t>
  </si>
  <si>
    <t>1376011304820002</t>
  </si>
  <si>
    <t>081363555501</t>
  </si>
  <si>
    <t>gantangalam13@gmail.com</t>
  </si>
  <si>
    <t>ZETRIWARDI, S.Pd</t>
  </si>
  <si>
    <t>196601021986031004</t>
  </si>
  <si>
    <t>1376030201660001</t>
  </si>
  <si>
    <t>08126721056</t>
  </si>
  <si>
    <t>zetriwardi.spd18@gmail.com</t>
  </si>
  <si>
    <t>Bagian Umum</t>
  </si>
  <si>
    <t>PUTRI ANCE, S.P</t>
  </si>
  <si>
    <t>198401102010012005</t>
  </si>
  <si>
    <t>Analis Perencanaan</t>
  </si>
  <si>
    <t>1376035001840010</t>
  </si>
  <si>
    <t>085356941595</t>
  </si>
  <si>
    <t>putriance.3@yahoo.com</t>
  </si>
  <si>
    <t>EGGI AGUSTA, A.Md.</t>
  </si>
  <si>
    <t>198304012011011001</t>
  </si>
  <si>
    <t>Teknisi Elektronik</t>
  </si>
  <si>
    <t>1306090104830001</t>
  </si>
  <si>
    <t>081363744252</t>
  </si>
  <si>
    <t>eggiagusta@gmail.com</t>
  </si>
  <si>
    <t>KHAIRANI, S.I.Kom</t>
  </si>
  <si>
    <t>198305222009012002</t>
  </si>
  <si>
    <t>Pengelola Barang Milik Negara</t>
  </si>
  <si>
    <t>1376026205830001</t>
  </si>
  <si>
    <t>081374058799</t>
  </si>
  <si>
    <t>kayrashu@gmail.com</t>
  </si>
  <si>
    <t>MULYA FITRI</t>
  </si>
  <si>
    <t>198407062009012001</t>
  </si>
  <si>
    <t>Pengadministrasi Persuratan</t>
  </si>
  <si>
    <t>1376034607840004</t>
  </si>
  <si>
    <t>085263952908</t>
  </si>
  <si>
    <t>mulyafitriarsiparis@gmail.com</t>
  </si>
  <si>
    <t>YORA</t>
  </si>
  <si>
    <t>197907312008012003</t>
  </si>
  <si>
    <t>I/d</t>
  </si>
  <si>
    <t>Pramu Bakti</t>
  </si>
  <si>
    <t>SD</t>
  </si>
  <si>
    <t>1376037107790001</t>
  </si>
  <si>
    <t>085263004502</t>
  </si>
  <si>
    <t>yoradoank@gmail.com</t>
  </si>
  <si>
    <t>DAVID BACHRI, S.STP, M.Si.</t>
  </si>
  <si>
    <t>198106292000121002</t>
  </si>
  <si>
    <t>1376012990681001</t>
  </si>
  <si>
    <t>0852-6305-6474</t>
  </si>
  <si>
    <t>david_bachri@yahoo.com</t>
  </si>
  <si>
    <t>Bagian Organisasi</t>
  </si>
  <si>
    <t>ELSHAWITRA SAH PUTRI, S.E.</t>
  </si>
  <si>
    <t>198512052009012004</t>
  </si>
  <si>
    <t>Analis Kelembagaan</t>
  </si>
  <si>
    <t>1376024512850001</t>
  </si>
  <si>
    <t>082382323897</t>
  </si>
  <si>
    <t>elshawitra.putri@gmail.com</t>
  </si>
  <si>
    <t>MUTHIA MAHRIZON PUTRI, S.E.</t>
  </si>
  <si>
    <t>198410272011012001</t>
  </si>
  <si>
    <t>Analis Kinerja</t>
  </si>
  <si>
    <t>1376016710840005</t>
  </si>
  <si>
    <t>081363410982</t>
  </si>
  <si>
    <t>muthiamahrizonputri84@gmail.com</t>
  </si>
  <si>
    <t>ZULKIFLI</t>
  </si>
  <si>
    <t>197901312012121003</t>
  </si>
  <si>
    <t>II/b</t>
  </si>
  <si>
    <t>1376013101790003</t>
  </si>
  <si>
    <t>085363824468</t>
  </si>
  <si>
    <t>zulkifli.injul79@gmail.com</t>
  </si>
  <si>
    <t>HIDAYATUR RUSYDA, S.Sos., M.H</t>
  </si>
  <si>
    <t>196805201988091002</t>
  </si>
  <si>
    <t>1376012005680003</t>
  </si>
  <si>
    <t>085274736405</t>
  </si>
  <si>
    <t>rusyda_205@yahoo.com</t>
  </si>
  <si>
    <t>Bagian Perencanaan dan Penganggaran</t>
  </si>
  <si>
    <t>HARIA FITRI, S.ST.Ars</t>
  </si>
  <si>
    <t>196912122006042006</t>
  </si>
  <si>
    <t>Penyusun Laporan Keuangan</t>
  </si>
  <si>
    <t>1376015212690003</t>
  </si>
  <si>
    <t>085263603693</t>
  </si>
  <si>
    <t>hariafitri1@gmail.com</t>
  </si>
  <si>
    <t>MERIYANI, S.Sos.</t>
  </si>
  <si>
    <t>197608241997012001</t>
  </si>
  <si>
    <t>Penyusun Program Anggaran dan Pelaporan</t>
  </si>
  <si>
    <t>1307046408760002</t>
  </si>
  <si>
    <t>085381438283</t>
  </si>
  <si>
    <t>meriyanibiayaja@gmail.com</t>
  </si>
  <si>
    <t>YETMAWATI</t>
  </si>
  <si>
    <t>197404301994032003</t>
  </si>
  <si>
    <t>1307037004740002</t>
  </si>
  <si>
    <t>085356944037</t>
  </si>
  <si>
    <t>yetyetmawati734@gmail.com</t>
  </si>
  <si>
    <t>LIDYA, S.E.</t>
  </si>
  <si>
    <t>198812292011012001</t>
  </si>
  <si>
    <t>1376026912880002</t>
  </si>
  <si>
    <t>085263707767</t>
  </si>
  <si>
    <t>salwa.alifa2017@gmail.com</t>
  </si>
  <si>
    <t>HENDRA RAMATEDY, A.Md.</t>
  </si>
  <si>
    <t>198306132010011011</t>
  </si>
  <si>
    <t>1394021306830001</t>
  </si>
  <si>
    <t>081267212999</t>
  </si>
  <si>
    <t>ramatedy83@gmail.com</t>
  </si>
  <si>
    <t>ENLI SURYANI, A.Md.</t>
  </si>
  <si>
    <t>198505062011012002</t>
  </si>
  <si>
    <t>Verifikator Keuangan</t>
  </si>
  <si>
    <t>1375034605850001</t>
  </si>
  <si>
    <t>085274782082</t>
  </si>
  <si>
    <t>enli.suryani0605@gmail.com</t>
  </si>
  <si>
    <t>YULIARTI</t>
  </si>
  <si>
    <t>197307182014062001</t>
  </si>
  <si>
    <t>Pengadministrasi Keuangan</t>
  </si>
  <si>
    <t>1376035807730002</t>
  </si>
  <si>
    <t>08126745428</t>
  </si>
  <si>
    <t>yulia_arti@yahoo.com</t>
  </si>
  <si>
    <t>ARIF SISWANDI, S.E., M.M.</t>
  </si>
  <si>
    <t>197012291997011002</t>
  </si>
  <si>
    <t>1376012912700002</t>
  </si>
  <si>
    <t>08116606229</t>
  </si>
  <si>
    <t>siswandi.arif@gmail.com</t>
  </si>
  <si>
    <t>Bagian Perekonomian</t>
  </si>
  <si>
    <t>DESSI IMELDA, S.E., Akt.</t>
  </si>
  <si>
    <t>198112152011012002</t>
  </si>
  <si>
    <t>Analis Perekonomian</t>
  </si>
  <si>
    <t>1305015512810001</t>
  </si>
  <si>
    <t>089520357032</t>
  </si>
  <si>
    <t>dessi.windari@yahoo.com</t>
  </si>
  <si>
    <t>YASRIL, S.ST., MT</t>
  </si>
  <si>
    <t>196910171990031006</t>
  </si>
  <si>
    <t>1376021710690001</t>
  </si>
  <si>
    <t>081374059232</t>
  </si>
  <si>
    <t>yasril_myn@yahoo.com</t>
  </si>
  <si>
    <t>Bagian Pengadaan Barang / Jasa dan Dalbang</t>
  </si>
  <si>
    <t>YERISISWANTO, S.T., M.T</t>
  </si>
  <si>
    <t>197109282006041004</t>
  </si>
  <si>
    <t>Kasubbag Pengadaan Barang / Jasa</t>
  </si>
  <si>
    <t>1376012809710001</t>
  </si>
  <si>
    <t>08126785741</t>
  </si>
  <si>
    <t>yerisiswanto@gmail.com</t>
  </si>
  <si>
    <t>NESA MORENA, A.Md.</t>
  </si>
  <si>
    <t>198703122011012002</t>
  </si>
  <si>
    <t>Pengelola Penataan Sarana dan Prasarana</t>
  </si>
  <si>
    <t>1376015203870001</t>
  </si>
  <si>
    <t>081386632043</t>
  </si>
  <si>
    <t>nesamorena12@gmail.com</t>
  </si>
  <si>
    <t>RIPASRIL, A.Md.</t>
  </si>
  <si>
    <t>198602272011011001</t>
  </si>
  <si>
    <t>Pengelola Layanan Pengadaan Secara Elektronik</t>
  </si>
  <si>
    <t>1307042702860001</t>
  </si>
  <si>
    <t>085263705780</t>
  </si>
  <si>
    <t>ripasril@gmail.com</t>
  </si>
  <si>
    <t>MAYA INDRIA SARI, S.H., M.Kn</t>
  </si>
  <si>
    <t>198109282005012005</t>
  </si>
  <si>
    <t>1376046809810001</t>
  </si>
  <si>
    <t>082386860707</t>
  </si>
  <si>
    <t>andriamaya79@gmail.com</t>
  </si>
  <si>
    <t>Bagian Hukum</t>
  </si>
  <si>
    <t>NOVA RASTIKA, A.Md.</t>
  </si>
  <si>
    <t>198711012015032003</t>
  </si>
  <si>
    <t>Pengelola Bantuan Hukum</t>
  </si>
  <si>
    <t>1376024111870003</t>
  </si>
  <si>
    <t>085274082887</t>
  </si>
  <si>
    <t>novarastika1987@gmail.com</t>
  </si>
  <si>
    <t>DESI GUSMIRA, A.Md.</t>
  </si>
  <si>
    <t>198008272009012006</t>
  </si>
  <si>
    <t>Pengelola Administrasi Pemerintahan</t>
  </si>
  <si>
    <t>1304085708800001</t>
  </si>
  <si>
    <t>081363848210</t>
  </si>
  <si>
    <t>desigusmira80@gmail.com</t>
  </si>
  <si>
    <t>Bagian Pemerintahan</t>
  </si>
  <si>
    <t>DEOP DARIUS, S.STP, M.Si</t>
  </si>
  <si>
    <t>199412132017081001</t>
  </si>
  <si>
    <t>Analis Pemerintahan Umum dan Otonomi Daerah</t>
  </si>
  <si>
    <t>1376011312940003</t>
  </si>
  <si>
    <t>085374171879</t>
  </si>
  <si>
    <t>deopdarius@gmail.com</t>
  </si>
  <si>
    <t>ASTRI MAIRISKA Z., S.STP</t>
  </si>
  <si>
    <t>199805252020082002</t>
  </si>
  <si>
    <t>1376036505980001</t>
  </si>
  <si>
    <t>082195721255</t>
  </si>
  <si>
    <t>astrimairiska.amz@gmail.com</t>
  </si>
  <si>
    <t>EFRIZAL, S.Sos.</t>
  </si>
  <si>
    <t>197801312010011005</t>
  </si>
  <si>
    <t>1376023101780001</t>
  </si>
  <si>
    <t>081267415776</t>
  </si>
  <si>
    <t>efrizalfrizeya@yahoo.co.id</t>
  </si>
  <si>
    <t>Bagian Kesra</t>
  </si>
  <si>
    <t>DONI EKA YULMI, A.Md.</t>
  </si>
  <si>
    <t>198308262010011010</t>
  </si>
  <si>
    <t>Pengelola Kesejahteraan Sosial</t>
  </si>
  <si>
    <t>1376012608830001</t>
  </si>
  <si>
    <t>085375547447</t>
  </si>
  <si>
    <t>donidifa2608@gmail.com</t>
  </si>
  <si>
    <t>INDAH DIAN RAMADONA, S.Tr.IP</t>
  </si>
  <si>
    <t>199901012022082001</t>
  </si>
  <si>
    <t>MASYITAH</t>
  </si>
  <si>
    <t>198310012010012001</t>
  </si>
  <si>
    <t>Pengadministrasi Rapat</t>
  </si>
  <si>
    <t>1376024110830001</t>
  </si>
  <si>
    <t>085263066821</t>
  </si>
  <si>
    <t>cimet_keeva@yahoo.com</t>
  </si>
  <si>
    <t>YONREFLI, S.Sos., M.AP</t>
  </si>
  <si>
    <t>196911081991031006</t>
  </si>
  <si>
    <t>Sekretaris DPRD</t>
  </si>
  <si>
    <t>1376050811690001</t>
  </si>
  <si>
    <t>085356298239</t>
  </si>
  <si>
    <t>yonrefli@gmail.com</t>
  </si>
  <si>
    <t>Sekretariat DPRD</t>
  </si>
  <si>
    <t>JULFITER, S.E. M.M</t>
  </si>
  <si>
    <t>196707261993081001</t>
  </si>
  <si>
    <t>Kabag Umum</t>
  </si>
  <si>
    <t>1376012607670001</t>
  </si>
  <si>
    <t>08126691367</t>
  </si>
  <si>
    <t>julfiteraziz@gmail.com</t>
  </si>
  <si>
    <t>WENGKI, S.H., M.H</t>
  </si>
  <si>
    <t>198210162006041005</t>
  </si>
  <si>
    <t>Kabag Hukum dan Persidangan</t>
  </si>
  <si>
    <t>1307021610820001</t>
  </si>
  <si>
    <t>081325725246</t>
  </si>
  <si>
    <t>Wengki82@gmail.com</t>
  </si>
  <si>
    <t>BUDHY DHARMA PERMANA, S.Sos., M.M.Par</t>
  </si>
  <si>
    <t>197003181997011001</t>
  </si>
  <si>
    <t>Kabag Fasilitasi Fungsi Penganggaran dan Pengawasan</t>
  </si>
  <si>
    <t>1307051803700002</t>
  </si>
  <si>
    <t>081374901350</t>
  </si>
  <si>
    <t>budhydper@gmail.com</t>
  </si>
  <si>
    <t>JEBRI ABDI, S.Sos.</t>
  </si>
  <si>
    <t>197204172003121004</t>
  </si>
  <si>
    <t>1376011704710002</t>
  </si>
  <si>
    <t>08116601472</t>
  </si>
  <si>
    <t>jefriabdi.ulp@gmail.com</t>
  </si>
  <si>
    <t>HERIBERTUS WAWAN LISTIAWAN, A.Md.</t>
  </si>
  <si>
    <t>197804092010011005</t>
  </si>
  <si>
    <t>Khatolik</t>
  </si>
  <si>
    <t>1306060904780002</t>
  </si>
  <si>
    <t>081374293739</t>
  </si>
  <si>
    <t>wawan1582@gmail.com</t>
  </si>
  <si>
    <t>GUSTI MULIA GENI, A.Md.</t>
  </si>
  <si>
    <t>198908162011012001</t>
  </si>
  <si>
    <t>Pengelola Pelaporan dan Evaluasi Pelaksanaan Kegiatan APBD</t>
  </si>
  <si>
    <t>1307115608890001</t>
  </si>
  <si>
    <t>081277895916</t>
  </si>
  <si>
    <t>geni.mulia89@gmail.com</t>
  </si>
  <si>
    <t>BAGAS RIZKY GUSPI, S.IP</t>
  </si>
  <si>
    <t>199708232020081001</t>
  </si>
  <si>
    <t>Analis Protokol</t>
  </si>
  <si>
    <t>KURNIA FITRI</t>
  </si>
  <si>
    <t>197710082006042012</t>
  </si>
  <si>
    <t>1376024810770001</t>
  </si>
  <si>
    <t>082232074056</t>
  </si>
  <si>
    <t>kurniafitri77@gmail.com</t>
  </si>
  <si>
    <t>ERNAWATI</t>
  </si>
  <si>
    <t>196912052007012004</t>
  </si>
  <si>
    <t>1376014512690002</t>
  </si>
  <si>
    <t>081363080692</t>
  </si>
  <si>
    <t>erna35897@gmail.com</t>
  </si>
  <si>
    <t>HENDRA</t>
  </si>
  <si>
    <t>197502042007011004</t>
  </si>
  <si>
    <t>1376010402750003</t>
  </si>
  <si>
    <t>085374227522</t>
  </si>
  <si>
    <t>hendraajadpr@gmail.com</t>
  </si>
  <si>
    <t>RINA YULIANTI</t>
  </si>
  <si>
    <t>197707132007012005</t>
  </si>
  <si>
    <t>1376015307770003</t>
  </si>
  <si>
    <t>08126783229</t>
  </si>
  <si>
    <t>rinayulianti195@gmail.com</t>
  </si>
  <si>
    <t>ERA SRI KONESA</t>
  </si>
  <si>
    <t>198104172007012007</t>
  </si>
  <si>
    <t>Pengadministrasi Sarana dan Prasarana</t>
  </si>
  <si>
    <t>1376035704810002</t>
  </si>
  <si>
    <t>08126714360</t>
  </si>
  <si>
    <t>erasrikonesa_echa@yahoo.co.id</t>
  </si>
  <si>
    <t>ABDUL HARRIS, A.Md.</t>
  </si>
  <si>
    <t>198402262009011002</t>
  </si>
  <si>
    <t>Pengelola Tata Naskah</t>
  </si>
  <si>
    <t>1376022602840002</t>
  </si>
  <si>
    <t>082284337762</t>
  </si>
  <si>
    <t>abdulharris938@gmail.com</t>
  </si>
  <si>
    <t>ABDUL RAHIM</t>
  </si>
  <si>
    <t>197807222008011001</t>
  </si>
  <si>
    <t>1376012207780003</t>
  </si>
  <si>
    <t>081374603603</t>
  </si>
  <si>
    <t>marajorangkayo24@gmail.com</t>
  </si>
  <si>
    <t>WIKO PUTRA</t>
  </si>
  <si>
    <t>198306042010011006</t>
  </si>
  <si>
    <t>1376010406830002</t>
  </si>
  <si>
    <t>081378054038</t>
  </si>
  <si>
    <t>Cimeth1983@gmail.com</t>
  </si>
  <si>
    <t>KARMILA YULITA</t>
  </si>
  <si>
    <t>198509242010012003</t>
  </si>
  <si>
    <t>1376036409850001</t>
  </si>
  <si>
    <t>081374322247</t>
  </si>
  <si>
    <t>karmila24yulita@gmail.com</t>
  </si>
  <si>
    <t>FERI ANIKA</t>
  </si>
  <si>
    <t>198105152010011004</t>
  </si>
  <si>
    <t>1376031505810002</t>
  </si>
  <si>
    <t>081266542910</t>
  </si>
  <si>
    <t>feryanika1505@gmail.com</t>
  </si>
  <si>
    <t>ADAM MAULANA</t>
  </si>
  <si>
    <t>198104062010011003</t>
  </si>
  <si>
    <t>1376030604810002</t>
  </si>
  <si>
    <t>082256173966</t>
  </si>
  <si>
    <t>adammaulanaajha123@gmail.com</t>
  </si>
  <si>
    <t>ANDRI NARWAN, S.Sos., M.M.</t>
  </si>
  <si>
    <t>197303191993081001</t>
  </si>
  <si>
    <t>Inspektur</t>
  </si>
  <si>
    <t>1376021903730002</t>
  </si>
  <si>
    <t>085263686918</t>
  </si>
  <si>
    <t>andrinarwan373@gmail.com</t>
  </si>
  <si>
    <t>Inspektorat</t>
  </si>
  <si>
    <t>A ARIFIANTO, S.STP, MM</t>
  </si>
  <si>
    <t>197705301997031003</t>
  </si>
  <si>
    <t>Sekretaris Inspektur</t>
  </si>
  <si>
    <t>1376023005770005</t>
  </si>
  <si>
    <t>081363721048</t>
  </si>
  <si>
    <t>yantoaa7730@gmail.com</t>
  </si>
  <si>
    <t>BODE ARMAN, S.H., M.Si.</t>
  </si>
  <si>
    <t>198002162005011005</t>
  </si>
  <si>
    <t>Inspektur Pembantu Wilayah I</t>
  </si>
  <si>
    <t>1376011602800002</t>
  </si>
  <si>
    <t>082284900317</t>
  </si>
  <si>
    <t>bodearman80@gmail.com</t>
  </si>
  <si>
    <t>IBRAHIM, S.Sos.</t>
  </si>
  <si>
    <t>196903032006041006</t>
  </si>
  <si>
    <t>Inspektur Pembantu Wilayah II</t>
  </si>
  <si>
    <t>1376010303690003</t>
  </si>
  <si>
    <t>ibalfi71@gmail.com</t>
  </si>
  <si>
    <t>AZNIZENTI, S.H. M.H</t>
  </si>
  <si>
    <t>196901021990032005</t>
  </si>
  <si>
    <t>Inspektur Pembantu Khusus</t>
  </si>
  <si>
    <t>1307104201690001</t>
  </si>
  <si>
    <t>081374786154</t>
  </si>
  <si>
    <t>enjoyaznizenti@gmail.com</t>
  </si>
  <si>
    <t>FITRI AMNA, S.Sos., M.M.</t>
  </si>
  <si>
    <t>198403132010012008</t>
  </si>
  <si>
    <t>1304035303840002</t>
  </si>
  <si>
    <t>085281431888</t>
  </si>
  <si>
    <t>fitriamna99@gmail.com</t>
  </si>
  <si>
    <t>FETRISIA PUTRI, S.H.</t>
  </si>
  <si>
    <t>198609172009012002</t>
  </si>
  <si>
    <t>Penata Laporan Keuangan</t>
  </si>
  <si>
    <t>1307105709860001</t>
  </si>
  <si>
    <t>081267549496</t>
  </si>
  <si>
    <t>fetrisiaputri@ymail.com</t>
  </si>
  <si>
    <t>CANDRA WISNU PRASTOWO, A.Md.</t>
  </si>
  <si>
    <t>198603312010011003</t>
  </si>
  <si>
    <t>1376023103860002</t>
  </si>
  <si>
    <t>081322555106</t>
  </si>
  <si>
    <t>wisnucb36@gmail.com</t>
  </si>
  <si>
    <t>NASRULLAH</t>
  </si>
  <si>
    <t>197112282007011005</t>
  </si>
  <si>
    <t>1306072812710001</t>
  </si>
  <si>
    <t>081266714278</t>
  </si>
  <si>
    <t>maknasrullah@gmail.com</t>
  </si>
  <si>
    <t>YASRIZAL, S.Sos., M.Si.</t>
  </si>
  <si>
    <t>196803071990091001</t>
  </si>
  <si>
    <t>Kepala Badan</t>
  </si>
  <si>
    <t>1376010703680002</t>
  </si>
  <si>
    <t>085356041414</t>
  </si>
  <si>
    <t>yrizalpyk@gmail.com</t>
  </si>
  <si>
    <t>Badan Perencanaan Pembangunan Daerah</t>
  </si>
  <si>
    <t>NILA MISNA, S.Si., MP</t>
  </si>
  <si>
    <t>197311232000032004</t>
  </si>
  <si>
    <t>Sekretaris Badan</t>
  </si>
  <si>
    <t>1306086311730001</t>
  </si>
  <si>
    <t>081365424852</t>
  </si>
  <si>
    <t>ghala13.nm@gmail.com</t>
  </si>
  <si>
    <t>FITTRIA NAZMI, S.Sos.</t>
  </si>
  <si>
    <t>198303312006042009</t>
  </si>
  <si>
    <t>Kabid Sosial dan Budaya</t>
  </si>
  <si>
    <t>'1376037103830001</t>
  </si>
  <si>
    <t>085263842151</t>
  </si>
  <si>
    <t>fitria.nazmi@yahoo.com</t>
  </si>
  <si>
    <t>DENI FADLI, S.E., M.S.E</t>
  </si>
  <si>
    <t>198007152006041007</t>
  </si>
  <si>
    <t>Kabid Ekonomi dan Perencanaan Makro</t>
  </si>
  <si>
    <t>1307051507800002</t>
  </si>
  <si>
    <t>081374319796</t>
  </si>
  <si>
    <t>sosialitanova@gmail.com</t>
  </si>
  <si>
    <t>FAISAL, S.T.</t>
  </si>
  <si>
    <t>197510142010011011</t>
  </si>
  <si>
    <t>Kabid Infrastruktur dan Pengembangan Wilayah</t>
  </si>
  <si>
    <t>2105011410750001</t>
  </si>
  <si>
    <t>081261517596</t>
  </si>
  <si>
    <t>faisalsyafar2016@gmail.com</t>
  </si>
  <si>
    <t>HAFIZA, S.Si, ME</t>
  </si>
  <si>
    <t>198603102009012002</t>
  </si>
  <si>
    <t>Kabid Penelitian, Pengembangan dan Evaluasi</t>
  </si>
  <si>
    <t>1306095003860004</t>
  </si>
  <si>
    <t>hafiza.pija86@yahoo.com</t>
  </si>
  <si>
    <t>YENIWIRDA, S.E.</t>
  </si>
  <si>
    <t>197303031997032004</t>
  </si>
  <si>
    <t>1376034303730005</t>
  </si>
  <si>
    <t>081363703678</t>
  </si>
  <si>
    <t>yenni.wirda@gmail.com</t>
  </si>
  <si>
    <t>NOVA SOSIALITA, S.Akun</t>
  </si>
  <si>
    <t>198111222005012010</t>
  </si>
  <si>
    <t>Kasubbag Keuangan</t>
  </si>
  <si>
    <t>1376016211810002</t>
  </si>
  <si>
    <t>081363410226</t>
  </si>
  <si>
    <t>RIRIN ANDRIYANI S, S.E.</t>
  </si>
  <si>
    <t>198409202009012002</t>
  </si>
  <si>
    <t>1374016009840001</t>
  </si>
  <si>
    <t>081363327061</t>
  </si>
  <si>
    <t>ririnarya20@gmail.com</t>
  </si>
  <si>
    <t>RURY HANIFELIZA, S.E.</t>
  </si>
  <si>
    <t>198202152015032002</t>
  </si>
  <si>
    <t>Penata Keuangan</t>
  </si>
  <si>
    <t>3176026602920003</t>
  </si>
  <si>
    <t>08129873703</t>
  </si>
  <si>
    <t>rury.kyrana@gmail.com</t>
  </si>
  <si>
    <t>DILLA SISTESYA, S.Si</t>
  </si>
  <si>
    <t>199101292015032002</t>
  </si>
  <si>
    <t>Analis Aplikasi dan Pengelolaan Data Sistem Keuangan</t>
  </si>
  <si>
    <t>1306076901910002</t>
  </si>
  <si>
    <t>085226922178</t>
  </si>
  <si>
    <t>sistesya@gmail.com</t>
  </si>
  <si>
    <t>PURWIYANTI</t>
  </si>
  <si>
    <t>198012292008012004</t>
  </si>
  <si>
    <t>1376026912800001</t>
  </si>
  <si>
    <t>081363200182</t>
  </si>
  <si>
    <t>purwiyanti12@gmail.com</t>
  </si>
  <si>
    <t>ANDI ANSORI</t>
  </si>
  <si>
    <t>198108062008011002</t>
  </si>
  <si>
    <t>1376010608810005</t>
  </si>
  <si>
    <t>081266020600</t>
  </si>
  <si>
    <t>andyashory81@gmail.com</t>
  </si>
  <si>
    <t>YENDRA</t>
  </si>
  <si>
    <t>197702062012121001</t>
  </si>
  <si>
    <t>II/a</t>
  </si>
  <si>
    <t>1307090602770002</t>
  </si>
  <si>
    <t>085375712362</t>
  </si>
  <si>
    <t>yendralegusa@yahoo.com</t>
  </si>
  <si>
    <t>Drs. SYAFWAL, M.M.</t>
  </si>
  <si>
    <t>196901161990091001</t>
  </si>
  <si>
    <t>1376011601690001</t>
  </si>
  <si>
    <t>08126725769</t>
  </si>
  <si>
    <t>syafwal00@gmail.com</t>
  </si>
  <si>
    <t>Badan Keuangan Daerah</t>
  </si>
  <si>
    <t>Drs. BASNIDA EFRIZAL, M.Si.</t>
  </si>
  <si>
    <t>197104121991011001</t>
  </si>
  <si>
    <t>1376011204710002</t>
  </si>
  <si>
    <t>085363055818</t>
  </si>
  <si>
    <t>basnida.efrizal@gmail.com</t>
  </si>
  <si>
    <t>NOVALIZA, S.E.M.Si</t>
  </si>
  <si>
    <t>197811192007012002</t>
  </si>
  <si>
    <t>Kabid Pendapatan</t>
  </si>
  <si>
    <t>1376015911780004</t>
  </si>
  <si>
    <t>081363446007</t>
  </si>
  <si>
    <t>novalizapaduko@gmail.com</t>
  </si>
  <si>
    <t>AIDIL FITRI, S.E., M.Si.</t>
  </si>
  <si>
    <t>197409182005011005</t>
  </si>
  <si>
    <t>Kabid Anggaran</t>
  </si>
  <si>
    <t>1376011809740001</t>
  </si>
  <si>
    <t>081268777425</t>
  </si>
  <si>
    <t>aidiliding@gmail.com</t>
  </si>
  <si>
    <t>RESTI DESMILA, S.STP, M.Si.</t>
  </si>
  <si>
    <t>197912211998102001</t>
  </si>
  <si>
    <t>Kabid Perbendaharaan</t>
  </si>
  <si>
    <t>1376016112790002</t>
  </si>
  <si>
    <t>08126774674</t>
  </si>
  <si>
    <t>rdesmila@yahoo.co.id</t>
  </si>
  <si>
    <t>ORION ALI, S.E., M.Si.</t>
  </si>
  <si>
    <t>197311231999031008</t>
  </si>
  <si>
    <t>Kabid Aset</t>
  </si>
  <si>
    <t>1376032311730004</t>
  </si>
  <si>
    <t>08126719161</t>
  </si>
  <si>
    <t>orionali23@gmail.com</t>
  </si>
  <si>
    <t>FITRA LIZA, S.E.</t>
  </si>
  <si>
    <t>197609242003122004</t>
  </si>
  <si>
    <t>Kabid Akuntansi</t>
  </si>
  <si>
    <t>1307026409760001</t>
  </si>
  <si>
    <t>085274416111</t>
  </si>
  <si>
    <t>fitra.liza0924@gmail.com</t>
  </si>
  <si>
    <t>PETRIANI, A.Md.</t>
  </si>
  <si>
    <t>197105031999032004</t>
  </si>
  <si>
    <t>Kepala UPTB</t>
  </si>
  <si>
    <t>1376014305710003</t>
  </si>
  <si>
    <t>085274317827</t>
  </si>
  <si>
    <t>petriani.opet@gmail.com</t>
  </si>
  <si>
    <t>UPTB Fasilitasi Pembiayaan</t>
  </si>
  <si>
    <t>PUTRI JAMILAH, S.E., Akt., M.Si.</t>
  </si>
  <si>
    <t>198302222009012002</t>
  </si>
  <si>
    <t>1376016202830002</t>
  </si>
  <si>
    <t>081267729805</t>
  </si>
  <si>
    <t>putrijamilah2009@gmail.com</t>
  </si>
  <si>
    <t>UPTB Pajak Daerah</t>
  </si>
  <si>
    <t>YOSFARIALDI, S.E.</t>
  </si>
  <si>
    <t>197706201997031005</t>
  </si>
  <si>
    <t>1404132006770003</t>
  </si>
  <si>
    <t>0811766762</t>
  </si>
  <si>
    <t>yosfarialdi@gmail.com</t>
  </si>
  <si>
    <t>PERMATA BUDI, S.ST.Ars</t>
  </si>
  <si>
    <t>198205152006041006</t>
  </si>
  <si>
    <t>Kasubbid Pendataan dan Penetapan</t>
  </si>
  <si>
    <t>1376011505820005</t>
  </si>
  <si>
    <t>085265304422</t>
  </si>
  <si>
    <t>vsipermatabudi@gmail.com</t>
  </si>
  <si>
    <t>YOSUA ADE POHAN, S.Kom., M.Kom</t>
  </si>
  <si>
    <t>198306172010011010</t>
  </si>
  <si>
    <t>Kasubbid Penagihan dan Keberatan</t>
  </si>
  <si>
    <t>1376011706830003</t>
  </si>
  <si>
    <t>08116691706</t>
  </si>
  <si>
    <t>joeadepohan@gmail.com</t>
  </si>
  <si>
    <t>VILENTINA DESCOPA, S.E., Akt., M.Si.</t>
  </si>
  <si>
    <t>198206122010012014</t>
  </si>
  <si>
    <t>Kasubbid Penyusunan Anggaran</t>
  </si>
  <si>
    <t>1307115206820003</t>
  </si>
  <si>
    <t>085363111407</t>
  </si>
  <si>
    <t>vdescopa@gmail.com</t>
  </si>
  <si>
    <t>SONYA LUKMAN, S.E., M.Si.</t>
  </si>
  <si>
    <t>198006252008032002</t>
  </si>
  <si>
    <t>Kasubbid Pengendalian Anggaran</t>
  </si>
  <si>
    <t>1376016506800005</t>
  </si>
  <si>
    <t>085263396719</t>
  </si>
  <si>
    <t>sonya.lukman@gmail.com</t>
  </si>
  <si>
    <t>SANTY ARDI, S.E., M.M.</t>
  </si>
  <si>
    <t>198512242008032001</t>
  </si>
  <si>
    <t>Kasubbid Perbendaharaan II</t>
  </si>
  <si>
    <t>1306086412850002</t>
  </si>
  <si>
    <t>081371319655</t>
  </si>
  <si>
    <t>santyardi24@gmail.com</t>
  </si>
  <si>
    <t>FIFI IRAWATI, S.E., M.M.</t>
  </si>
  <si>
    <t>197904012008032001</t>
  </si>
  <si>
    <t>Kasubbid Pengelolaan Kas</t>
  </si>
  <si>
    <t>1376034104790001</t>
  </si>
  <si>
    <t>082169610680</t>
  </si>
  <si>
    <t>fifiirawati79@gmail.com</t>
  </si>
  <si>
    <t>IWAN, S.E.</t>
  </si>
  <si>
    <t>197412152006041012</t>
  </si>
  <si>
    <t>Kasubbid Penataan Aset</t>
  </si>
  <si>
    <t>1376011701070011</t>
  </si>
  <si>
    <t>085263802548</t>
  </si>
  <si>
    <t>iwaneagle191274@gmail.com</t>
  </si>
  <si>
    <t>YOPPI SAGITA, S.E.</t>
  </si>
  <si>
    <t>197512032005012009</t>
  </si>
  <si>
    <t>Kasubbid Pengawasan dan penghapusan Aset</t>
  </si>
  <si>
    <t>1376014312750001</t>
  </si>
  <si>
    <t>085271807379</t>
  </si>
  <si>
    <t>yoppisagita@gmail.com</t>
  </si>
  <si>
    <t>RAHMAYANTI, S.E.</t>
  </si>
  <si>
    <t>198207102008032001</t>
  </si>
  <si>
    <t>Kasubbid Evaluasi dan Pelaporan</t>
  </si>
  <si>
    <t>1307025007820002</t>
  </si>
  <si>
    <t>085363111402</t>
  </si>
  <si>
    <t>rahmayanti.nana@gmail.com</t>
  </si>
  <si>
    <t>SILVIA RAHMI, S.Kom., M.CIO</t>
  </si>
  <si>
    <t>198605222009012001</t>
  </si>
  <si>
    <t>Kasubbid Pengembangan dan Informasi Keuangan Daerah</t>
  </si>
  <si>
    <t>1375026005860006</t>
  </si>
  <si>
    <t>085263233456</t>
  </si>
  <si>
    <t>hannanuriya2606@gmail.com</t>
  </si>
  <si>
    <t>LINDA ISNAMEL, S.E.</t>
  </si>
  <si>
    <t>198105232009012002</t>
  </si>
  <si>
    <t>Kasubbag Tata Usaha</t>
  </si>
  <si>
    <t>1307026305810001</t>
  </si>
  <si>
    <t>08116654988</t>
  </si>
  <si>
    <t>linda.isnamel@gmail.com</t>
  </si>
  <si>
    <t>SAPUTRA, S.Sos.</t>
  </si>
  <si>
    <t>198209262007011002</t>
  </si>
  <si>
    <t>1307032609820001</t>
  </si>
  <si>
    <t>081363304687</t>
  </si>
  <si>
    <t>putrasa325@gmail.com</t>
  </si>
  <si>
    <t>ELVIANI HAFIEZ, S.STP</t>
  </si>
  <si>
    <t>198008281999122002</t>
  </si>
  <si>
    <t>Analis Layanan Informasi Penerimaan Negara</t>
  </si>
  <si>
    <t>1508096808800003</t>
  </si>
  <si>
    <t>082180102645</t>
  </si>
  <si>
    <t>elvianihafiez@gmail.com</t>
  </si>
  <si>
    <t>GUSTATIMAR</t>
  </si>
  <si>
    <t>196706101989032004</t>
  </si>
  <si>
    <t>1376015006670001</t>
  </si>
  <si>
    <t>081374258106</t>
  </si>
  <si>
    <t>gustatimar67@gmail.com</t>
  </si>
  <si>
    <t>TETTY, S.E., M.M.</t>
  </si>
  <si>
    <t>197904132009012004</t>
  </si>
  <si>
    <t>Analis Laporan Keuangan</t>
  </si>
  <si>
    <t>1376015304790001</t>
  </si>
  <si>
    <t>081266772358</t>
  </si>
  <si>
    <t>tettyGhazi@gmail.com</t>
  </si>
  <si>
    <t>FEDRI ANANDA, S.ST. Ars</t>
  </si>
  <si>
    <t>198205022005011004</t>
  </si>
  <si>
    <t>Analis Laporan Pertanggungjawaban bendahara</t>
  </si>
  <si>
    <t>1307030205820001</t>
  </si>
  <si>
    <t>085263149922</t>
  </si>
  <si>
    <t>fedriananda@gmail.com</t>
  </si>
  <si>
    <t>MARIA SYAFNI, S.Sos.</t>
  </si>
  <si>
    <t>198005302014062006</t>
  </si>
  <si>
    <t>Analis Aset Negara</t>
  </si>
  <si>
    <t>1376017005800002</t>
  </si>
  <si>
    <t>081374018017</t>
  </si>
  <si>
    <t>mariasyafni@gmail.com</t>
  </si>
  <si>
    <t>RENI DEVIZA, S.A.P.</t>
  </si>
  <si>
    <t>197502192007012003</t>
  </si>
  <si>
    <t>Pengelola Pendaftaran, Pendataan Pajak dan Retribusi</t>
  </si>
  <si>
    <t>1376015902750003</t>
  </si>
  <si>
    <t>085264811860</t>
  </si>
  <si>
    <t>renidevizaut@gmail.com</t>
  </si>
  <si>
    <t>RAHMAWATI, S.E., M.M.</t>
  </si>
  <si>
    <t>198707302010012004</t>
  </si>
  <si>
    <t>Analis Transaksi Keuangan</t>
  </si>
  <si>
    <t>1304017007870005</t>
  </si>
  <si>
    <t>08116651603</t>
  </si>
  <si>
    <t>fe.love.87@gmail.com</t>
  </si>
  <si>
    <t>DESSY NOVIA, S.E.</t>
  </si>
  <si>
    <t>197807312008012003</t>
  </si>
  <si>
    <t>1376027107780003</t>
  </si>
  <si>
    <t>085263057977</t>
  </si>
  <si>
    <t>dessynovia.gym@gmail.com</t>
  </si>
  <si>
    <t>YESSY HANDAYANI, S.Sos.</t>
  </si>
  <si>
    <t>198105012007012005</t>
  </si>
  <si>
    <t>1376014105810003</t>
  </si>
  <si>
    <t>082390208448</t>
  </si>
  <si>
    <t>yessihandayani826@gmail.com</t>
  </si>
  <si>
    <t>RIDHO KURNIAWAN, S.E.</t>
  </si>
  <si>
    <t>198609182011011002</t>
  </si>
  <si>
    <t>Analis Pajak dan Retribusi Daerah</t>
  </si>
  <si>
    <t>1371111809860011</t>
  </si>
  <si>
    <t>085381869052</t>
  </si>
  <si>
    <t>dej4vu_18@yahoo.co.id</t>
  </si>
  <si>
    <t>FITRIA SARI, S.E.</t>
  </si>
  <si>
    <t>198606102011012001</t>
  </si>
  <si>
    <t>1371015006860009</t>
  </si>
  <si>
    <t>081363130267</t>
  </si>
  <si>
    <t>fitrisari08@gmail.com</t>
  </si>
  <si>
    <t>ZULMIARNI, A.Md.</t>
  </si>
  <si>
    <t>198512252010012009</t>
  </si>
  <si>
    <t>Pengelola Data Pelayanan Perpajakan</t>
  </si>
  <si>
    <t>1376026512850001</t>
  </si>
  <si>
    <t>082288092234</t>
  </si>
  <si>
    <t>mie2_mickey@yahoo.co.id</t>
  </si>
  <si>
    <t>JHONI ELKA PUTRA, S.E.</t>
  </si>
  <si>
    <t>198001102007011005</t>
  </si>
  <si>
    <t>1376011001800004</t>
  </si>
  <si>
    <t>08116681544</t>
  </si>
  <si>
    <t>chudekpiliang@gmail.com</t>
  </si>
  <si>
    <t>NOVRIYAN SYUKUR, S.STP</t>
  </si>
  <si>
    <t>199511232017081004</t>
  </si>
  <si>
    <t>Analis Penagihan dan Pengembalian</t>
  </si>
  <si>
    <t>1307032311950001</t>
  </si>
  <si>
    <t>082363850823</t>
  </si>
  <si>
    <t>novriyanbkpsdmatim@gmail.com</t>
  </si>
  <si>
    <t>MUTHIA INDRAYETTI, A.Md.</t>
  </si>
  <si>
    <t>198812072011012001</t>
  </si>
  <si>
    <t>Pengolah Data Laporan Pertanggungjawaban Bendahara</t>
  </si>
  <si>
    <t>1376014712880002</t>
  </si>
  <si>
    <t>085274646418</t>
  </si>
  <si>
    <t>muthia_indrayetti@yahoo.com</t>
  </si>
  <si>
    <t>WARDI EKI PUTRA, S.H.</t>
  </si>
  <si>
    <t>197510252006041007</t>
  </si>
  <si>
    <t>1376042510750009</t>
  </si>
  <si>
    <t>081363956562</t>
  </si>
  <si>
    <t>putraeki90@yahoo.com</t>
  </si>
  <si>
    <t>ALDIANI FADHILLA, S.A.P</t>
  </si>
  <si>
    <t>197604092007012004</t>
  </si>
  <si>
    <t>Analis Pendapatan Daerah</t>
  </si>
  <si>
    <t>1307054904760001</t>
  </si>
  <si>
    <t>081261876913</t>
  </si>
  <si>
    <t>aldianifadhilla@gmail.com</t>
  </si>
  <si>
    <t>REYSA AULIA PUTRIA, S.Tr.IP</t>
  </si>
  <si>
    <t>199908202022082002</t>
  </si>
  <si>
    <t>ARIP SUPANDI</t>
  </si>
  <si>
    <t>197808142009011004</t>
  </si>
  <si>
    <t>1376011408780010</t>
  </si>
  <si>
    <t>081267514327</t>
  </si>
  <si>
    <t>aripsupandi14@gmail.com</t>
  </si>
  <si>
    <t>YUNISA</t>
  </si>
  <si>
    <t>198206282010012002</t>
  </si>
  <si>
    <t>Pengadministrasi Pajak</t>
  </si>
  <si>
    <t>1376016806820002</t>
  </si>
  <si>
    <t>085271807510</t>
  </si>
  <si>
    <t>yunisa.minis@yahoo.co.id</t>
  </si>
  <si>
    <t>MUSLAWADI</t>
  </si>
  <si>
    <t>198102092007011003</t>
  </si>
  <si>
    <t>1376020902810001</t>
  </si>
  <si>
    <t>085274095444</t>
  </si>
  <si>
    <t>muslawadi2007@gmail.com</t>
  </si>
  <si>
    <t>ENZARMAN</t>
  </si>
  <si>
    <t>196907092010011003</t>
  </si>
  <si>
    <t>1376010907690005</t>
  </si>
  <si>
    <t>085263152931</t>
  </si>
  <si>
    <t>eenzarman@gmail.com</t>
  </si>
  <si>
    <t>ERWAN, S.IP</t>
  </si>
  <si>
    <t>196703101989031005</t>
  </si>
  <si>
    <t>1376011003670004</t>
  </si>
  <si>
    <t>08126773141</t>
  </si>
  <si>
    <t>erwanrifai@gmail.com</t>
  </si>
  <si>
    <t>Badan Kepegawaian dan PSDM</t>
  </si>
  <si>
    <t>DEWI MULIA, S.STP, M.Si.</t>
  </si>
  <si>
    <t>198012091999122001</t>
  </si>
  <si>
    <t>1376014912800003</t>
  </si>
  <si>
    <t>08116682391</t>
  </si>
  <si>
    <t>dewimuliayudia@gmail.com</t>
  </si>
  <si>
    <t>RENY EKA PUTRI, S.AP, M.Si.</t>
  </si>
  <si>
    <t>197305141993032003</t>
  </si>
  <si>
    <t>Kabid Pengadaan, Mutasi dan Pemberhentian</t>
  </si>
  <si>
    <t>1376023405730001</t>
  </si>
  <si>
    <t>08126696073</t>
  </si>
  <si>
    <t>ekaputrireny@gmail.com</t>
  </si>
  <si>
    <t>ANCE ALFIANDO, S.ST., MPSSp</t>
  </si>
  <si>
    <t>198008272000031002</t>
  </si>
  <si>
    <t>Kabid Pengembangan Kompetensi Penilaian Kinerja Aparatur</t>
  </si>
  <si>
    <t>1376012708800001</t>
  </si>
  <si>
    <t>081363965827</t>
  </si>
  <si>
    <t>ancealfiando27@gmail.com</t>
  </si>
  <si>
    <t>RIZKI SAPUTRA, S.AP, M.Si.</t>
  </si>
  <si>
    <t>198705172011011001</t>
  </si>
  <si>
    <t>RIRI, A.Md.</t>
  </si>
  <si>
    <t>198001022006042005</t>
  </si>
  <si>
    <t>1376034201800001</t>
  </si>
  <si>
    <t>08116602912</t>
  </si>
  <si>
    <t>sajariri242@gmail.com</t>
  </si>
  <si>
    <t>dr. ELVIA AS, Sp.AN</t>
  </si>
  <si>
    <t>197010282002122007</t>
  </si>
  <si>
    <t>Tugas Belajar</t>
  </si>
  <si>
    <t>-</t>
  </si>
  <si>
    <t>1376016810700001</t>
  </si>
  <si>
    <t>'081380212499</t>
  </si>
  <si>
    <t>elvifazli@yahoo.com</t>
  </si>
  <si>
    <t>drg. SRI SUCITRA</t>
  </si>
  <si>
    <t>198412252010012012</t>
  </si>
  <si>
    <t>Pelaksana / CLTN</t>
  </si>
  <si>
    <t>1376016512840001</t>
  </si>
  <si>
    <t>081361000197</t>
  </si>
  <si>
    <t>ummunaureen@gmail.com</t>
  </si>
  <si>
    <t>SESTRI FEBRIKO, S.T., M.Si.</t>
  </si>
  <si>
    <t>198002032006042010</t>
  </si>
  <si>
    <t>Analis Manajemen Perkantoran</t>
  </si>
  <si>
    <t>1307024302800001</t>
  </si>
  <si>
    <t>08116681942</t>
  </si>
  <si>
    <t>sestrify@gmail.com</t>
  </si>
  <si>
    <t>Ns. YULYAN SHARI, S.Kep.</t>
  </si>
  <si>
    <t>198307282008022001</t>
  </si>
  <si>
    <t>1374016807830002</t>
  </si>
  <si>
    <t>yulyanshari3@gmail.com</t>
  </si>
  <si>
    <t>drg. MUHAMMAD FADLAN</t>
  </si>
  <si>
    <t>198211212009011002</t>
  </si>
  <si>
    <t>Pelaksana / CLTN (TMT 01-04-23 s/d 31-03-24)</t>
  </si>
  <si>
    <t>1376032111820003</t>
  </si>
  <si>
    <t>081263260621</t>
  </si>
  <si>
    <t>muhammad_fadlan22@yahoo.co.id</t>
  </si>
  <si>
    <t>ERLIS SINAMBELA, AMF</t>
  </si>
  <si>
    <t>197907092008012004</t>
  </si>
  <si>
    <t>1376024907790001</t>
  </si>
  <si>
    <t>081374463869</t>
  </si>
  <si>
    <t>erlissinambela1@gmail.com</t>
  </si>
  <si>
    <t>DESI AULIA, S.Pd.</t>
  </si>
  <si>
    <t>198612172011012001</t>
  </si>
  <si>
    <t>1307045712860003</t>
  </si>
  <si>
    <t>081363774304</t>
  </si>
  <si>
    <t>fernandesuntung@gmail.com</t>
  </si>
  <si>
    <t>GINNA, S.Si. Apt</t>
  </si>
  <si>
    <t>198702072015032002</t>
  </si>
  <si>
    <t>Analis Jabatan</t>
  </si>
  <si>
    <t>1308054702870001</t>
  </si>
  <si>
    <t>085221192711</t>
  </si>
  <si>
    <t>ginnarusdi@gmail.com</t>
  </si>
  <si>
    <t>RESKI TRIANI PUTRI, S.Kom.</t>
  </si>
  <si>
    <t>198901182011012001</t>
  </si>
  <si>
    <t>Pelaksana / CLTN (TMT 01-02-2023 s/d 31-01-26)</t>
  </si>
  <si>
    <t>1374025801890001</t>
  </si>
  <si>
    <t>081363472701</t>
  </si>
  <si>
    <t>reski.triani@gmail.com</t>
  </si>
  <si>
    <t>FIFI NOVRIA, S.K.M.</t>
  </si>
  <si>
    <t>198711092015032006</t>
  </si>
  <si>
    <t>1307134911870001</t>
  </si>
  <si>
    <t>085263466142</t>
  </si>
  <si>
    <t>fifinovria@gmail.com</t>
  </si>
  <si>
    <t>dr. INDRA FAHLEVI</t>
  </si>
  <si>
    <t>199107152019021006</t>
  </si>
  <si>
    <t>1376011507910004</t>
  </si>
  <si>
    <t>085263554571</t>
  </si>
  <si>
    <t>indrafahlevi.md@gmail.com</t>
  </si>
  <si>
    <t>dr. SUCI AULIA YUDE</t>
  </si>
  <si>
    <t>199205312019022001</t>
  </si>
  <si>
    <t>1376017105920002</t>
  </si>
  <si>
    <t>085274660960</t>
  </si>
  <si>
    <t>suciauliayude@yahoo.com</t>
  </si>
  <si>
    <t>dr. FEBBY SRI RAHAYU</t>
  </si>
  <si>
    <t>199202022019022006</t>
  </si>
  <si>
    <t>1306144202920006</t>
  </si>
  <si>
    <t>ibing92@gmail.com</t>
  </si>
  <si>
    <t>FEBRIANDY, S.IP</t>
  </si>
  <si>
    <t>198202272015031001</t>
  </si>
  <si>
    <t>Analis Perencanaan SDM Aparatur</t>
  </si>
  <si>
    <t>1371102702820005</t>
  </si>
  <si>
    <t>085363447777</t>
  </si>
  <si>
    <t>cayoandy@gmail.com</t>
  </si>
  <si>
    <t>SYAFRIAL, S.ST.</t>
  </si>
  <si>
    <t>197912262009011002</t>
  </si>
  <si>
    <t>Analis SDM Aparatur / melaksanakan tugas pada Panwaslu</t>
  </si>
  <si>
    <t>1306062612790002</t>
  </si>
  <si>
    <t>085211285251</t>
  </si>
  <si>
    <t>syafrialsst@gmail.com</t>
  </si>
  <si>
    <t>dr. ADEFRI WAHYUDI</t>
  </si>
  <si>
    <t>199209032019021001</t>
  </si>
  <si>
    <t>1307040309920001</t>
  </si>
  <si>
    <t>085274170364</t>
  </si>
  <si>
    <t>dr.adefriwahyudi@gmail.com</t>
  </si>
  <si>
    <t>ZUHELMA DEVI YANTI, S.Sos</t>
  </si>
  <si>
    <t>198309262007012002</t>
  </si>
  <si>
    <t>Penyusun Program Penyelenggaraan Diklat</t>
  </si>
  <si>
    <t>1376026609830002</t>
  </si>
  <si>
    <t>082386377786</t>
  </si>
  <si>
    <t>zuhelma2016@gmail.com</t>
  </si>
  <si>
    <t>IKRAR MADONI, S.T.</t>
  </si>
  <si>
    <t>197708212006041003</t>
  </si>
  <si>
    <t>Kepala Bagian Teknik / melaksanakan tugas pada PDAM Tirta Sago</t>
  </si>
  <si>
    <t>1376032108770003</t>
  </si>
  <si>
    <t>085272785421</t>
  </si>
  <si>
    <t>ikrar.madoni1977@gmail.com</t>
  </si>
  <si>
    <t>ARI FIRMANSYAH, S.Tr.Kes</t>
  </si>
  <si>
    <t>198108232009011003</t>
  </si>
  <si>
    <t>1376012308810002</t>
  </si>
  <si>
    <t>081226421421</t>
  </si>
  <si>
    <t>arifirmansyahamdte@gmail.com</t>
  </si>
  <si>
    <t>DIAN WIRASARI, A.Md.</t>
  </si>
  <si>
    <t>198401112010012023</t>
  </si>
  <si>
    <t>1376015101840001</t>
  </si>
  <si>
    <t>085263540942</t>
  </si>
  <si>
    <t>dian.wirasari@gmail.com</t>
  </si>
  <si>
    <t>SURYADI MUCHLIS, S.T.</t>
  </si>
  <si>
    <t>199504082019021001</t>
  </si>
  <si>
    <t>1306030804950004</t>
  </si>
  <si>
    <t>081316249847</t>
  </si>
  <si>
    <t>suryadi.muchl@gmail.com</t>
  </si>
  <si>
    <t>FATMA HANDANE, S.Pd.</t>
  </si>
  <si>
    <t>199309182019022005</t>
  </si>
  <si>
    <t>1376015809930006</t>
  </si>
  <si>
    <t>'085263074909</t>
  </si>
  <si>
    <t>fatma.handa@yahoo.com</t>
  </si>
  <si>
    <t>MUHAMMAD IRSYAD ASH-SHIDDIQIE, S.T.</t>
  </si>
  <si>
    <t>198805102019021001</t>
  </si>
  <si>
    <t>1307041005880002</t>
  </si>
  <si>
    <t>08116666663</t>
  </si>
  <si>
    <t>irsyad.archob@gmail.com</t>
  </si>
  <si>
    <t>RONNI BUSRA</t>
  </si>
  <si>
    <t>197809222003121004</t>
  </si>
  <si>
    <t>Pengawas Pemilihan Umum / melaksanakan tugas pada Panwaslu</t>
  </si>
  <si>
    <t>1376012209780004</t>
  </si>
  <si>
    <t>08126772111</t>
  </si>
  <si>
    <t>ronnibusra@yahoo.co.id</t>
  </si>
  <si>
    <t>EDWIN RAMA DANUGRAHA</t>
  </si>
  <si>
    <t>197111112006041010</t>
  </si>
  <si>
    <t>Pranata Teknologi Informasi Komputer</t>
  </si>
  <si>
    <t>1376031111710002</t>
  </si>
  <si>
    <t>082169905828</t>
  </si>
  <si>
    <t>apace.rd@gmail.com</t>
  </si>
  <si>
    <t>VEGI CANTIKA WANDA, S.Tr.IP</t>
  </si>
  <si>
    <t>199907302021082001</t>
  </si>
  <si>
    <t>Perencanaan Mutasi</t>
  </si>
  <si>
    <t>1376017007990001</t>
  </si>
  <si>
    <t>082280897123</t>
  </si>
  <si>
    <t>vegicwanda@gmail.com</t>
  </si>
  <si>
    <t>FITRIA SUSANTI, A.Md</t>
  </si>
  <si>
    <t>198006122015032001</t>
  </si>
  <si>
    <t>Pengelola Kepegawaian</t>
  </si>
  <si>
    <t>1304125206800002</t>
  </si>
  <si>
    <t>085263895655</t>
  </si>
  <si>
    <t>fria.susanti@gmail.com</t>
  </si>
  <si>
    <t>UCOK MARDANA, A.Ma.</t>
  </si>
  <si>
    <t>198412162009011001</t>
  </si>
  <si>
    <t>D-II</t>
  </si>
  <si>
    <t>1375011612840006</t>
  </si>
  <si>
    <t>082386677825</t>
  </si>
  <si>
    <t>ucokmardana21@gmail.com</t>
  </si>
  <si>
    <t>SRI EKA HARFINA YANASARI</t>
  </si>
  <si>
    <t>198009012010012008</t>
  </si>
  <si>
    <t>1376034109800006</t>
  </si>
  <si>
    <t>08126798945</t>
  </si>
  <si>
    <t>srieka.hys@gmail.com</t>
  </si>
  <si>
    <t>YESTY ZUHRI, A.Md.Gz</t>
  </si>
  <si>
    <t>199605122019022003</t>
  </si>
  <si>
    <t>1376015205960001</t>
  </si>
  <si>
    <t>082285024119</t>
  </si>
  <si>
    <t>yestyzuhri.zh@gmail.com</t>
  </si>
  <si>
    <t>NASER</t>
  </si>
  <si>
    <t>197204252006041011</t>
  </si>
  <si>
    <t>1376022504720001</t>
  </si>
  <si>
    <t>085263962720</t>
  </si>
  <si>
    <t>naseracer123@gmail.com</t>
  </si>
  <si>
    <t>AKMAL</t>
  </si>
  <si>
    <t>198504192012121001</t>
  </si>
  <si>
    <t>1307031904850002</t>
  </si>
  <si>
    <t>082385873032</t>
  </si>
  <si>
    <t>akmalkamaloke@gmail.com</t>
  </si>
  <si>
    <t>ERIZON, S.Sos., M.M.</t>
  </si>
  <si>
    <t>197106271998031004</t>
  </si>
  <si>
    <t>1376012706710002</t>
  </si>
  <si>
    <t>085274647355</t>
  </si>
  <si>
    <t>zonix_27@yahoo.co.id</t>
  </si>
  <si>
    <t>Badan Penanggulangan Bencana Daerah</t>
  </si>
  <si>
    <t>HERMANTO, S.Sos.</t>
  </si>
  <si>
    <t>196809081989031006</t>
  </si>
  <si>
    <t>1376030809680002</t>
  </si>
  <si>
    <t>081363475584</t>
  </si>
  <si>
    <t>hermantoshampono@gmail.com</t>
  </si>
  <si>
    <t>ARMAN RISKA, S.Sos.</t>
  </si>
  <si>
    <t>197901132007011002</t>
  </si>
  <si>
    <t>Kabid Pencegahan dan Kesiapsiagaan</t>
  </si>
  <si>
    <t>1376011301790002</t>
  </si>
  <si>
    <t>081267393777</t>
  </si>
  <si>
    <t>riskaarman@gmail.com</t>
  </si>
  <si>
    <t>Drs. EZA</t>
  </si>
  <si>
    <t>197601081995111002</t>
  </si>
  <si>
    <t>Kabid Kedaruratan dan Logistik</t>
  </si>
  <si>
    <t>1376010801760002</t>
  </si>
  <si>
    <t>081374567372</t>
  </si>
  <si>
    <t>blackhawk7092@gmail.com</t>
  </si>
  <si>
    <t>DENITRAL, S.Pd</t>
  </si>
  <si>
    <t>197412272009011002</t>
  </si>
  <si>
    <t>Kabid Rehabilitasi dan Rekonstruksi</t>
  </si>
  <si>
    <t>1376032712740001</t>
  </si>
  <si>
    <t>08127622522</t>
  </si>
  <si>
    <t>denithral@gmail.com</t>
  </si>
  <si>
    <t>MERI HANDAYANI, S.E.</t>
  </si>
  <si>
    <t>197907202011012001</t>
  </si>
  <si>
    <t>1304106007790002</t>
  </si>
  <si>
    <t>082283035142</t>
  </si>
  <si>
    <t>handayanimeri75@yahoo.com</t>
  </si>
  <si>
    <t>GUSTINA, A.Md.</t>
  </si>
  <si>
    <t>198708252011012002</t>
  </si>
  <si>
    <t>1371096508870006</t>
  </si>
  <si>
    <t>085274747525</t>
  </si>
  <si>
    <t>admiralnad@gmail.com</t>
  </si>
  <si>
    <t>ARIESMAN</t>
  </si>
  <si>
    <t>196910012000081002</t>
  </si>
  <si>
    <t>Pengadministrasi Perencanaan dan Program</t>
  </si>
  <si>
    <t>1376020110690003</t>
  </si>
  <si>
    <t>081363030378</t>
  </si>
  <si>
    <t>aries.erman@gmail.com</t>
  </si>
  <si>
    <t>ZULYENDRI</t>
  </si>
  <si>
    <t>197910232000031002</t>
  </si>
  <si>
    <t>1376022310790002</t>
  </si>
  <si>
    <t>081261113008</t>
  </si>
  <si>
    <t>zukyendri@gmail.com</t>
  </si>
  <si>
    <t>AFRINALDO</t>
  </si>
  <si>
    <t>198004242007011007</t>
  </si>
  <si>
    <t>Pemelihara Sarana dan Prasarana</t>
  </si>
  <si>
    <t>1376012404780003</t>
  </si>
  <si>
    <t>082219176855</t>
  </si>
  <si>
    <t>rinaldomailgg@gmail.com</t>
  </si>
  <si>
    <t>ZUL EFFENDI</t>
  </si>
  <si>
    <t>197710282008011013</t>
  </si>
  <si>
    <t>1376020107840020</t>
  </si>
  <si>
    <t>082385351236</t>
  </si>
  <si>
    <t>zulefendi828@gmail.com</t>
  </si>
  <si>
    <t>EPRI YUSRIAL</t>
  </si>
  <si>
    <t>197707192009011004</t>
  </si>
  <si>
    <t>Pemelihara Peralatan</t>
  </si>
  <si>
    <t>1376011907770001</t>
  </si>
  <si>
    <t>081363215525</t>
  </si>
  <si>
    <t>yusrialefri881@gmail.com</t>
  </si>
  <si>
    <t>NIZALDI</t>
  </si>
  <si>
    <t>198511262010011002</t>
  </si>
  <si>
    <t>1376012611850002</t>
  </si>
  <si>
    <t>081266328930</t>
  </si>
  <si>
    <t>nizaldi2611@gmail.com</t>
  </si>
  <si>
    <t>IRWAN</t>
  </si>
  <si>
    <t>198112062010011002</t>
  </si>
  <si>
    <t>1376030612810004</t>
  </si>
  <si>
    <t>081374274215</t>
  </si>
  <si>
    <t>lahong1705@gmail.com</t>
  </si>
  <si>
    <t>JONNEDI</t>
  </si>
  <si>
    <t>198207112010011004</t>
  </si>
  <si>
    <t>1376031107820001</t>
  </si>
  <si>
    <t>081374636066</t>
  </si>
  <si>
    <t>chon11sikumbang@gmail.com</t>
  </si>
  <si>
    <t>MAMAD</t>
  </si>
  <si>
    <t>197608042008011003</t>
  </si>
  <si>
    <t>1376010408760001</t>
  </si>
  <si>
    <t>085299524963</t>
  </si>
  <si>
    <t>mamadm1920@gmail.com</t>
  </si>
  <si>
    <t>MUHAMMAD WAN PUTRA</t>
  </si>
  <si>
    <t>198209092009011007</t>
  </si>
  <si>
    <t>1376010909820006</t>
  </si>
  <si>
    <t>083165666235</t>
  </si>
  <si>
    <t>muhammadwanputra@gmail.com</t>
  </si>
  <si>
    <t>HENDRA DONI</t>
  </si>
  <si>
    <t>198201092010011006</t>
  </si>
  <si>
    <t>1376010901820001</t>
  </si>
  <si>
    <t>085274857370</t>
  </si>
  <si>
    <t>jokerjok50@yahoo.com</t>
  </si>
  <si>
    <t>OTRIWARMAN</t>
  </si>
  <si>
    <t>196810102007011016</t>
  </si>
  <si>
    <t>Pramu Kebersihan</t>
  </si>
  <si>
    <t>1307131010680003</t>
  </si>
  <si>
    <t>081363329201</t>
  </si>
  <si>
    <t>otriwarman_ot@yahoo.com</t>
  </si>
  <si>
    <t>DONY PRAYUDA, S.STP</t>
  </si>
  <si>
    <t>197705151997031001</t>
  </si>
  <si>
    <t>Kepala Satuan</t>
  </si>
  <si>
    <t>1376011505770008</t>
  </si>
  <si>
    <t>081374492733</t>
  </si>
  <si>
    <t>dprayuda717@gmail.com</t>
  </si>
  <si>
    <t>Satpol PP dan Pemadam Kebakaran</t>
  </si>
  <si>
    <t>DEWI NOVITA, S.STP, M.Si.</t>
  </si>
  <si>
    <t>197912142000032001</t>
  </si>
  <si>
    <t>Sekretaris</t>
  </si>
  <si>
    <t>1376015412790001</t>
  </si>
  <si>
    <t>085364287000</t>
  </si>
  <si>
    <t>dewicentong@gmail.com</t>
  </si>
  <si>
    <t>JASRIYAL, S.Pt</t>
  </si>
  <si>
    <t>196807011994031011</t>
  </si>
  <si>
    <t>Kabid Ketertiban Umum dan Ketentraman Masyarakat</t>
  </si>
  <si>
    <t>1376010107680005</t>
  </si>
  <si>
    <t>08126728819</t>
  </si>
  <si>
    <t>jasriyalstones@gmail.com</t>
  </si>
  <si>
    <t>RICKY ZAINDRA, S.Sos.</t>
  </si>
  <si>
    <t>197308022006041009</t>
  </si>
  <si>
    <t>Kabid Penegakan Peraturan Daerah</t>
  </si>
  <si>
    <t>1376410208730001</t>
  </si>
  <si>
    <t>082170218384</t>
  </si>
  <si>
    <t>rickyzaindra73@gmail.com</t>
  </si>
  <si>
    <t>BUDY KURNIAWAN, S.Sos.</t>
  </si>
  <si>
    <t>197205182006041009</t>
  </si>
  <si>
    <t>Kabid Pemadam Kebakaran</t>
  </si>
  <si>
    <t>1376011805720001</t>
  </si>
  <si>
    <t>085263653654</t>
  </si>
  <si>
    <t>kurniawanbudi001@gmail.com</t>
  </si>
  <si>
    <t>JONAIDI, A.Md.</t>
  </si>
  <si>
    <t>197506252006041006</t>
  </si>
  <si>
    <t>1376052506750002</t>
  </si>
  <si>
    <t>082268929093</t>
  </si>
  <si>
    <t>joe_philiank@yahoo.com</t>
  </si>
  <si>
    <t>BOBBY ANDHIKA, S.STP</t>
  </si>
  <si>
    <t>199012132012061002</t>
  </si>
  <si>
    <t>Kasi Operasi dan Pengendalian</t>
  </si>
  <si>
    <t>1376031312900001</t>
  </si>
  <si>
    <t>085222476916</t>
  </si>
  <si>
    <t>bobby_andhika13@yahoo.com</t>
  </si>
  <si>
    <t>INDRA, S.Sos., M.M.</t>
  </si>
  <si>
    <t>197712252007011003</t>
  </si>
  <si>
    <t>Kasi Kerjasama, SDA dan Linmas</t>
  </si>
  <si>
    <t>1376012512770001</t>
  </si>
  <si>
    <t>085263183009</t>
  </si>
  <si>
    <t>pupnsdishub@gmail.com</t>
  </si>
  <si>
    <t>HERDINA SYAHYUSI, A.Md.</t>
  </si>
  <si>
    <t>197108291994032004</t>
  </si>
  <si>
    <t>Kasi Pembinaan, Pengawasan dan Penyuluhan</t>
  </si>
  <si>
    <t>1376026908710002</t>
  </si>
  <si>
    <t>08126782281</t>
  </si>
  <si>
    <t>herdinasy@gmail.com</t>
  </si>
  <si>
    <t>APRIL ZANDI, S.ST.</t>
  </si>
  <si>
    <t>197404282010011005</t>
  </si>
  <si>
    <t>Kasi Penyelidikan dan Penindakan</t>
  </si>
  <si>
    <t>1376032804740001</t>
  </si>
  <si>
    <t>081363839268</t>
  </si>
  <si>
    <t>april.zandi@yahoo.com</t>
  </si>
  <si>
    <t>ECI, S.H.</t>
  </si>
  <si>
    <t>198011092009011004</t>
  </si>
  <si>
    <t>Kasi Pencegahan dan Operasi Kebakaran</t>
  </si>
  <si>
    <t>1376020911800003</t>
  </si>
  <si>
    <t>081363413274</t>
  </si>
  <si>
    <t>ecie94@yahoo.co.id</t>
  </si>
  <si>
    <t>DONI BAHTIAR, S.Sos.</t>
  </si>
  <si>
    <t>198001092007011003</t>
  </si>
  <si>
    <t>Kasi Sarana Prasarana dan Partisipasi Masyarakat</t>
  </si>
  <si>
    <t>1376030901800002</t>
  </si>
  <si>
    <t>085364056070</t>
  </si>
  <si>
    <t>RENY SURYA OKTAVIA, A.Md.</t>
  </si>
  <si>
    <t>198510052011012001</t>
  </si>
  <si>
    <t>1371024510850011</t>
  </si>
  <si>
    <t>081374061569</t>
  </si>
  <si>
    <t>reny051085@gmail.com</t>
  </si>
  <si>
    <t>HENDRI ASMADI</t>
  </si>
  <si>
    <t>197508012006041009</t>
  </si>
  <si>
    <t>Komandan Petugas Keamanan</t>
  </si>
  <si>
    <t>1376010108750002</t>
  </si>
  <si>
    <t>081374324375</t>
  </si>
  <si>
    <t>hendriasmadi858@gmail.com</t>
  </si>
  <si>
    <t>BELGIA PUTRA</t>
  </si>
  <si>
    <t>197212152006041007</t>
  </si>
  <si>
    <t>1376011512720004</t>
  </si>
  <si>
    <t>081363185803</t>
  </si>
  <si>
    <t>belgiaputra@yahoo.co.id</t>
  </si>
  <si>
    <t>EFRIKA PUTERA</t>
  </si>
  <si>
    <t>197708082006041016</t>
  </si>
  <si>
    <t>Pranata Perlindungan Masyarakat</t>
  </si>
  <si>
    <t>1376050808770001</t>
  </si>
  <si>
    <t>081261875025</t>
  </si>
  <si>
    <t>Efrikaputera10@gmail.com</t>
  </si>
  <si>
    <t>AZWARDI</t>
  </si>
  <si>
    <t>197404072006041011</t>
  </si>
  <si>
    <t>Pranata Pemadam Kebakaran</t>
  </si>
  <si>
    <t>1307130704740002</t>
  </si>
  <si>
    <t>085364547013</t>
  </si>
  <si>
    <t>azwardi_midun@yahoo.com</t>
  </si>
  <si>
    <t>HANAFI</t>
  </si>
  <si>
    <t>197605182006041012</t>
  </si>
  <si>
    <t>1376011805760004</t>
  </si>
  <si>
    <t>085274456755</t>
  </si>
  <si>
    <t>hanafihan09@gmail.com</t>
  </si>
  <si>
    <t>RINALDI</t>
  </si>
  <si>
    <t>196711092006041007</t>
  </si>
  <si>
    <t>1376010911670001</t>
  </si>
  <si>
    <t>081363174807</t>
  </si>
  <si>
    <t>rinaldipolpp@yahoo.co.id</t>
  </si>
  <si>
    <t>YONNI</t>
  </si>
  <si>
    <t>197608012006041016</t>
  </si>
  <si>
    <t>1376020108760001</t>
  </si>
  <si>
    <t>085272714729</t>
  </si>
  <si>
    <t>yonnipolpp@yahoo.com</t>
  </si>
  <si>
    <t>DAFID HENDRI</t>
  </si>
  <si>
    <t>197507312007011003</t>
  </si>
  <si>
    <t>1375013107750001</t>
  </si>
  <si>
    <t>082283706979</t>
  </si>
  <si>
    <t>dapid_hendri@yahoo.com</t>
  </si>
  <si>
    <t>ASWIL FIANA, S.H.</t>
  </si>
  <si>
    <t>198109212007012004</t>
  </si>
  <si>
    <t>1376026109810001</t>
  </si>
  <si>
    <t>081363908381</t>
  </si>
  <si>
    <t>aswil_f@yahoo.com</t>
  </si>
  <si>
    <t>SONY KURNIAWAN</t>
  </si>
  <si>
    <t>198101242005011007</t>
  </si>
  <si>
    <t>1376012401810001</t>
  </si>
  <si>
    <t>088271581009</t>
  </si>
  <si>
    <t>skurniawan047@gmail.com</t>
  </si>
  <si>
    <t>AFRIZAL CAN, S.H.</t>
  </si>
  <si>
    <t>197904192002121004</t>
  </si>
  <si>
    <t>1376021904790005</t>
  </si>
  <si>
    <t>081267356014</t>
  </si>
  <si>
    <t>af.karit@ymail.com</t>
  </si>
  <si>
    <t>RISWANDI</t>
  </si>
  <si>
    <t>196909012009011001</t>
  </si>
  <si>
    <t>1376020109690003</t>
  </si>
  <si>
    <t>081267360227</t>
  </si>
  <si>
    <t>riswandipolpp@yahoo.co.id</t>
  </si>
  <si>
    <t>YULIUS RAHMAN</t>
  </si>
  <si>
    <t>198106182010011003</t>
  </si>
  <si>
    <t>Pengadministrasi Penanganan Perkara</t>
  </si>
  <si>
    <t>1307091806840002</t>
  </si>
  <si>
    <t>085263332226</t>
  </si>
  <si>
    <t>yuliusrahman488@yahoo.co.id</t>
  </si>
  <si>
    <t>RINTO ARIANTO</t>
  </si>
  <si>
    <t>198206212010011002</t>
  </si>
  <si>
    <t>1307112106820001</t>
  </si>
  <si>
    <t>081363153452</t>
  </si>
  <si>
    <t>rintoarianto357@yahoo.co.id</t>
  </si>
  <si>
    <t>ANDI NESSA</t>
  </si>
  <si>
    <t>198301132010011001</t>
  </si>
  <si>
    <t>1376011301830003</t>
  </si>
  <si>
    <t>085264585549</t>
  </si>
  <si>
    <t>andinesapolpp@yahoo.com</t>
  </si>
  <si>
    <t>HARI ENDRAWAN SAPUTRA</t>
  </si>
  <si>
    <t>198403042010011003</t>
  </si>
  <si>
    <t>1376010403840006</t>
  </si>
  <si>
    <t>081374503247</t>
  </si>
  <si>
    <t>heriendrawan.s@gmail.com</t>
  </si>
  <si>
    <t>AMRIZAL</t>
  </si>
  <si>
    <t>198004302010011003</t>
  </si>
  <si>
    <t>1376023004800001</t>
  </si>
  <si>
    <t>081277451677</t>
  </si>
  <si>
    <t>amrizalpolpp80@yahoo.co.id</t>
  </si>
  <si>
    <t>DEVI SATRIA, A.Md.</t>
  </si>
  <si>
    <t>198402192009012003</t>
  </si>
  <si>
    <t>1376015902840004</t>
  </si>
  <si>
    <t>082386613551</t>
  </si>
  <si>
    <t>satriadevi01@gmail.com</t>
  </si>
  <si>
    <t>GUSDIAN DIRMAYUNDA</t>
  </si>
  <si>
    <t>198408152010011005</t>
  </si>
  <si>
    <t>1376011508840011</t>
  </si>
  <si>
    <t>085263038441</t>
  </si>
  <si>
    <t>Goothmg@yahoo.co.id</t>
  </si>
  <si>
    <t>RADEN BUDI SATRIA</t>
  </si>
  <si>
    <t>197302082010011001</t>
  </si>
  <si>
    <t>1376010802730001</t>
  </si>
  <si>
    <t>082385731177</t>
  </si>
  <si>
    <t>raden_budisatria@yahoo.com</t>
  </si>
  <si>
    <t>ISRAL HARYANTO</t>
  </si>
  <si>
    <t>198106112009011004</t>
  </si>
  <si>
    <t>1376011106810008</t>
  </si>
  <si>
    <t>082277184448</t>
  </si>
  <si>
    <t>h.isral@yahoo.co.id</t>
  </si>
  <si>
    <t>ZALFIKAR</t>
  </si>
  <si>
    <t>197210262008011003</t>
  </si>
  <si>
    <t>1376032610720006</t>
  </si>
  <si>
    <t>081276745544</t>
  </si>
  <si>
    <t>zalfikar26@gmail.com</t>
  </si>
  <si>
    <t>RAHMAT RIDHA HIDAYAT</t>
  </si>
  <si>
    <t>198506052014061006</t>
  </si>
  <si>
    <t>1376010506850002</t>
  </si>
  <si>
    <t>081276014685</t>
  </si>
  <si>
    <t>rahmatrh@yahoo.co.id</t>
  </si>
  <si>
    <t>NOVIANTO NIZAR</t>
  </si>
  <si>
    <t>197610292009011006</t>
  </si>
  <si>
    <t>1307032910760001</t>
  </si>
  <si>
    <t>085278027802</t>
  </si>
  <si>
    <t>novianto.nizar@yahoo.co.id</t>
  </si>
  <si>
    <t>YUSNEDI</t>
  </si>
  <si>
    <t>197809062009011004</t>
  </si>
  <si>
    <t>Pengemudi Mobil Pemadam Kebakaran</t>
  </si>
  <si>
    <t>1376010609780002</t>
  </si>
  <si>
    <t>081396175002</t>
  </si>
  <si>
    <t>pemadamkebakaran90@yahoo.co.id</t>
  </si>
  <si>
    <t>INDRA JUNAIDI</t>
  </si>
  <si>
    <t>197609092008011027</t>
  </si>
  <si>
    <t>1376010909760001</t>
  </si>
  <si>
    <t>08126700359</t>
  </si>
  <si>
    <t>junaidi.indra54@yahoo.com</t>
  </si>
  <si>
    <t>JAMRIL</t>
  </si>
  <si>
    <t>197906132008011003</t>
  </si>
  <si>
    <t>1306071306790001</t>
  </si>
  <si>
    <t>081374294808</t>
  </si>
  <si>
    <t>jamrillelo06@gmail.com</t>
  </si>
  <si>
    <t>ACHRIANTO</t>
  </si>
  <si>
    <t>196607182008011003</t>
  </si>
  <si>
    <t>Petugas Keamanan</t>
  </si>
  <si>
    <t>SLTP</t>
  </si>
  <si>
    <t>1307041907660002</t>
  </si>
  <si>
    <t>081266099961</t>
  </si>
  <si>
    <t>achriantopolpp@yahoo.co.id</t>
  </si>
  <si>
    <t>RACHMAD AFIT</t>
  </si>
  <si>
    <t>198407012010011001</t>
  </si>
  <si>
    <t>089652216988</t>
  </si>
  <si>
    <t>rachmadafit@gmail.com</t>
  </si>
  <si>
    <t>BOYKE HIRWANSYAH</t>
  </si>
  <si>
    <t>197307202007011010</t>
  </si>
  <si>
    <t>1375022007730002</t>
  </si>
  <si>
    <t>081276169151</t>
  </si>
  <si>
    <t>boykehirwansyah@yahoo.co.id</t>
  </si>
  <si>
    <t>WAWAN SOFIANTO, S.K.M., M.Si.</t>
  </si>
  <si>
    <t>198111232003121006</t>
  </si>
  <si>
    <t>Kepala Dinas</t>
  </si>
  <si>
    <t>1376012311810003</t>
  </si>
  <si>
    <t>08116652332</t>
  </si>
  <si>
    <t>sofiantowawan@gmail.com</t>
  </si>
  <si>
    <t>Dinas Kesehatan</t>
  </si>
  <si>
    <t>YUNIRI YUNIRMAN, S.E., M.Si., Akt.</t>
  </si>
  <si>
    <t>197403101998032006</t>
  </si>
  <si>
    <t>Sekretaris Dinas</t>
  </si>
  <si>
    <t>1376015003740006</t>
  </si>
  <si>
    <t>085278309008</t>
  </si>
  <si>
    <t>yuniriyunirman@yahoo.com</t>
  </si>
  <si>
    <t>VIVI LESWARY, S.K.M., M.K.M</t>
  </si>
  <si>
    <t>197408221994032001</t>
  </si>
  <si>
    <t>Kabid Kesehatan Masyarakat, Pencegahan dan Pengendalian Penyakit</t>
  </si>
  <si>
    <t>1376016208740003</t>
  </si>
  <si>
    <t>085355155615</t>
  </si>
  <si>
    <t>vleswarykity1974@gmail.com</t>
  </si>
  <si>
    <t>FATMANELLY, S.K.M., M.A.R.S.</t>
  </si>
  <si>
    <t>196902101992032005</t>
  </si>
  <si>
    <t>Kabid Promosi Sumber Daya Kesehatan</t>
  </si>
  <si>
    <t>1376015002690001</t>
  </si>
  <si>
    <t>08126766343</t>
  </si>
  <si>
    <t>fatma_nelly@yahoo.com</t>
  </si>
  <si>
    <t>ELFIRA NELDI, S.K.M.</t>
  </si>
  <si>
    <t>198303022006042008</t>
  </si>
  <si>
    <t>Kasubbag Program, Informasi dan Humas</t>
  </si>
  <si>
    <t>1307024203830001</t>
  </si>
  <si>
    <t>'081363416976</t>
  </si>
  <si>
    <t>elfirahalwajilan@gmail.com</t>
  </si>
  <si>
    <t>DESI AVIANTI, S.K.M.</t>
  </si>
  <si>
    <t>197804232006042009</t>
  </si>
  <si>
    <t>Kasubbag Keuangan, Kepegawaian dan Umum</t>
  </si>
  <si>
    <t>1307036304780001</t>
  </si>
  <si>
    <t>081363313278</t>
  </si>
  <si>
    <t>desihanny@gmail.com</t>
  </si>
  <si>
    <t>dr. BAKHRIZAL, M.K.M</t>
  </si>
  <si>
    <t>196704251999031003</t>
  </si>
  <si>
    <t>Analis Penyakit Menular</t>
  </si>
  <si>
    <t>1306022504670002</t>
  </si>
  <si>
    <t>081266160266</t>
  </si>
  <si>
    <t>backtalago@gmail.com</t>
  </si>
  <si>
    <t>YULI EVA ROSA, A.Md.Kep.</t>
  </si>
  <si>
    <t>196707271990032003</t>
  </si>
  <si>
    <t>Pengelola Obat dan Alat -Alat Kesehatan</t>
  </si>
  <si>
    <t>1376036707670001</t>
  </si>
  <si>
    <t>081374192008</t>
  </si>
  <si>
    <t>Rosayuli729@yahoo.co.id</t>
  </si>
  <si>
    <t>HUSNAL KUDADIRI, S.Tr.Keb.</t>
  </si>
  <si>
    <t>196612071989122001</t>
  </si>
  <si>
    <t>Pengawas Monitoring dan Evaluasi Imunisasi Puskesmas</t>
  </si>
  <si>
    <t>1376014712660001</t>
  </si>
  <si>
    <t>085263643934</t>
  </si>
  <si>
    <t>husnalk7@gmail.com</t>
  </si>
  <si>
    <t>ANIZA SYOFIA, AMKG</t>
  </si>
  <si>
    <t>197309141994032001</t>
  </si>
  <si>
    <t>1307095409730000</t>
  </si>
  <si>
    <t>085356479400</t>
  </si>
  <si>
    <t>syofiarizon@gmail.com</t>
  </si>
  <si>
    <t>Ns. NOFIRABUANA RIZAL, S.Kep.</t>
  </si>
  <si>
    <t>198611192010012002</t>
  </si>
  <si>
    <t>Analis Kesehatan</t>
  </si>
  <si>
    <t>1371025911860005</t>
  </si>
  <si>
    <t>628126768750</t>
  </si>
  <si>
    <t>opidkkpyk@gmail.com</t>
  </si>
  <si>
    <t>HERLIN, S.Kep.</t>
  </si>
  <si>
    <t>198109252010012011</t>
  </si>
  <si>
    <t>1376026509810001</t>
  </si>
  <si>
    <t>081375430023</t>
  </si>
  <si>
    <t>herlinkoto@gmail.com</t>
  </si>
  <si>
    <t>Ns. RESI MARTA, S.Kep., M.Kes</t>
  </si>
  <si>
    <t>198111162005012010</t>
  </si>
  <si>
    <t>Analis Pembayaran Jaminan Kesehatan</t>
  </si>
  <si>
    <t>1471075611810004</t>
  </si>
  <si>
    <t>081267443706</t>
  </si>
  <si>
    <t>resimarta1@gmail.com</t>
  </si>
  <si>
    <t>Ns. HAYATUN NISMA, S.Kep</t>
  </si>
  <si>
    <t>198508082009012005</t>
  </si>
  <si>
    <t>Analis Sumber Daya Manusia Aparatur</t>
  </si>
  <si>
    <t>1307024808850001</t>
  </si>
  <si>
    <t>082386854254</t>
  </si>
  <si>
    <t>nismahayatun@yahoo.com</t>
  </si>
  <si>
    <t>TITIN HANDAYANI, A.Md.Far.</t>
  </si>
  <si>
    <t>198501032005012001</t>
  </si>
  <si>
    <t>1304034301850001</t>
  </si>
  <si>
    <t>082137855000</t>
  </si>
  <si>
    <t>metosyeriku@gmail.com</t>
  </si>
  <si>
    <t>INDRI SOVIANI, SST</t>
  </si>
  <si>
    <t>197906162010012017</t>
  </si>
  <si>
    <t>Analis monitoring, evaluasi dan pelaporan</t>
  </si>
  <si>
    <t>1376035606790002</t>
  </si>
  <si>
    <t>082170526310</t>
  </si>
  <si>
    <t>indrisoviani01@gmail.com</t>
  </si>
  <si>
    <t>GUSTIANA ROZA</t>
  </si>
  <si>
    <t>197104011994032002</t>
  </si>
  <si>
    <t>1376014104710001</t>
  </si>
  <si>
    <t>081357536000</t>
  </si>
  <si>
    <t>gustianaroza@gmail.com</t>
  </si>
  <si>
    <t>ARIYANI YULIANTI, AMKG</t>
  </si>
  <si>
    <t>198807102010012006</t>
  </si>
  <si>
    <t>Pengelola Gaji</t>
  </si>
  <si>
    <t>1376035007880001</t>
  </si>
  <si>
    <t>085274003068</t>
  </si>
  <si>
    <t>Aryani.aimy@gmail.com</t>
  </si>
  <si>
    <t>VIVI SUSANTI, S.K.M.</t>
  </si>
  <si>
    <t>198305192008032001</t>
  </si>
  <si>
    <t>Analis Obat dan Makanan</t>
  </si>
  <si>
    <t>1304105905830003</t>
  </si>
  <si>
    <t>'082284440003</t>
  </si>
  <si>
    <t>bullevivi@gmail.com</t>
  </si>
  <si>
    <t>Ns. DENI AFRIANTI, S.Kep.</t>
  </si>
  <si>
    <t>198404252010012015</t>
  </si>
  <si>
    <t>1376036504840001</t>
  </si>
  <si>
    <t>085286333862</t>
  </si>
  <si>
    <t>deni.afrianti21@gmail.com</t>
  </si>
  <si>
    <t>HILMA SYAFLY, S.Gz</t>
  </si>
  <si>
    <t>198708062010012007</t>
  </si>
  <si>
    <t>Analis Sistem Akuntansi Instansi</t>
  </si>
  <si>
    <t>1306084608870005</t>
  </si>
  <si>
    <t>08111144155</t>
  </si>
  <si>
    <t>hilmasyafli@gmail.com</t>
  </si>
  <si>
    <t>RESVI HURRIATI, A.Md.Kep</t>
  </si>
  <si>
    <t>198509162010012011</t>
  </si>
  <si>
    <t>Pengelola Pemberdayaan Masyarakat</t>
  </si>
  <si>
    <t>1306085609850000</t>
  </si>
  <si>
    <t>085364108142</t>
  </si>
  <si>
    <t>hurriati.resvi@gmail.com</t>
  </si>
  <si>
    <t>TRI IVO GIANTI NORA, S.K.M.</t>
  </si>
  <si>
    <t>198511262010012012</t>
  </si>
  <si>
    <t>Pengelola Program Gizi</t>
  </si>
  <si>
    <t>1376016611850002</t>
  </si>
  <si>
    <t>085263058211</t>
  </si>
  <si>
    <t>egi.chabie@gmail.com</t>
  </si>
  <si>
    <t>AMELIA, S.K.M.</t>
  </si>
  <si>
    <t>198302142009032006</t>
  </si>
  <si>
    <t>1307035402830003</t>
  </si>
  <si>
    <t>6281261951239</t>
  </si>
  <si>
    <t>ameliaarfa083@gmail.com</t>
  </si>
  <si>
    <t>MONA DEVINSI, S.K.M.</t>
  </si>
  <si>
    <t>198602282010012012</t>
  </si>
  <si>
    <t>1306096802860002</t>
  </si>
  <si>
    <t>081363010166</t>
  </si>
  <si>
    <t>monadevinsi@gmail.com</t>
  </si>
  <si>
    <t>MIFTAHUSSA`ADAH, S.K.M.</t>
  </si>
  <si>
    <t>198809302011012001</t>
  </si>
  <si>
    <t>Analis Perencanaan Anggaran</t>
  </si>
  <si>
    <t>1376017009880005</t>
  </si>
  <si>
    <t>'085265416828</t>
  </si>
  <si>
    <t>miftahucha@gmail.com</t>
  </si>
  <si>
    <t>WELLA NABETA, A.Md.KL</t>
  </si>
  <si>
    <t>198710202011012001</t>
  </si>
  <si>
    <t>Pengelola Program Jaminan Pemeliharaan Kesehatan</t>
  </si>
  <si>
    <t>1303086010870002</t>
  </si>
  <si>
    <t>6281261915685</t>
  </si>
  <si>
    <t>wellanabeta@yahoo.co.id</t>
  </si>
  <si>
    <t>SISKA AMELIA NENGSIH, S.K.M.</t>
  </si>
  <si>
    <t>198408212007012002</t>
  </si>
  <si>
    <t>Analis Kesehatan Kerja</t>
  </si>
  <si>
    <t>1376026108840006</t>
  </si>
  <si>
    <t>081266976765</t>
  </si>
  <si>
    <t>siskaamelia2108@gmail.com</t>
  </si>
  <si>
    <t>ZULFUADI, S.H.</t>
  </si>
  <si>
    <t>197808082008011024</t>
  </si>
  <si>
    <t>Inspektur Sarana dan Prasarana Fasilitas Pelayanan Kesehatan</t>
  </si>
  <si>
    <t>1376010808780002</t>
  </si>
  <si>
    <t>08126774388</t>
  </si>
  <si>
    <t>zulfuadi_punk78@yahoo.com</t>
  </si>
  <si>
    <t>SALMENDRA</t>
  </si>
  <si>
    <t>197610102007011015</t>
  </si>
  <si>
    <t>Pengadministrasi Teknis Pemeriksaan dan Perawatan Kendaraan Bermotor</t>
  </si>
  <si>
    <t>1307041010760001</t>
  </si>
  <si>
    <t>081363060921</t>
  </si>
  <si>
    <t>mendraairtabit@gmail.com</t>
  </si>
  <si>
    <t>FITDINIYA NURUL HASANAH, A.Md.Keb</t>
  </si>
  <si>
    <t>198803092017042003</t>
  </si>
  <si>
    <t>Pengelola Program dan Kegiatan</t>
  </si>
  <si>
    <t>1371034903880001</t>
  </si>
  <si>
    <t>08126795108</t>
  </si>
  <si>
    <t>nurulandes@yahoo.com</t>
  </si>
  <si>
    <t>SRIYANA YOSA, A.Md.Keb</t>
  </si>
  <si>
    <t>198609192017042004</t>
  </si>
  <si>
    <t>Pengelola Kebidanan</t>
  </si>
  <si>
    <t>1376025909860001</t>
  </si>
  <si>
    <t>sriyanayosa1986@gmail.com</t>
  </si>
  <si>
    <t>TESSY PUSPITA SARI</t>
  </si>
  <si>
    <t>198708032011012020</t>
  </si>
  <si>
    <t>Pengadministrasi Data Penyajian dan Publikasi</t>
  </si>
  <si>
    <t>1372014308870001</t>
  </si>
  <si>
    <t>085271219176</t>
  </si>
  <si>
    <t>tessysari18@gmail.com</t>
  </si>
  <si>
    <t>SESMI DONI YARTI, A.Md.Kep</t>
  </si>
  <si>
    <t>198201182014062004</t>
  </si>
  <si>
    <t>1307095801820001</t>
  </si>
  <si>
    <t>sesmidoni9488@gmail.com</t>
  </si>
  <si>
    <t>AFRIZAL</t>
  </si>
  <si>
    <t>197404302007011002</t>
  </si>
  <si>
    <t>Pranata Taman</t>
  </si>
  <si>
    <t>1376023004740001</t>
  </si>
  <si>
    <t>085374733591</t>
  </si>
  <si>
    <t>afrizal.dkk@gmail.com</t>
  </si>
  <si>
    <t>MISRAWATI</t>
  </si>
  <si>
    <t>197805072014062007</t>
  </si>
  <si>
    <t>1376014705760001</t>
  </si>
  <si>
    <t>085274667075</t>
  </si>
  <si>
    <t>misrawati280@gmail.com</t>
  </si>
  <si>
    <t>ZULKIRMAN</t>
  </si>
  <si>
    <t>197802272010011001</t>
  </si>
  <si>
    <t>Pengemudi</t>
  </si>
  <si>
    <t>1376032702780001</t>
  </si>
  <si>
    <t>082287499317</t>
  </si>
  <si>
    <t>zulcandungdkk@gmail.com</t>
  </si>
  <si>
    <t>GANDHI RAHMAYUDI</t>
  </si>
  <si>
    <t>198505292010011001</t>
  </si>
  <si>
    <t>1376052905850005</t>
  </si>
  <si>
    <t>082283478580</t>
  </si>
  <si>
    <t>gandhyrahmayudi@gmail.com</t>
  </si>
  <si>
    <t>Ns. LOLI FITRI, S.Kep, M.K.M</t>
  </si>
  <si>
    <t>198207052009012003</t>
  </si>
  <si>
    <t>Kabag Tata Usaha</t>
  </si>
  <si>
    <t>1306064809910001</t>
  </si>
  <si>
    <t>085265407005</t>
  </si>
  <si>
    <t>lolifitri31@yahoo.co.id</t>
  </si>
  <si>
    <t>RSUD Dr. Adnaan WD</t>
  </si>
  <si>
    <t>BENI HENDRIL, S.K.M., M.P.H.</t>
  </si>
  <si>
    <t>197103011994031002</t>
  </si>
  <si>
    <t>Kabid Penunjang</t>
  </si>
  <si>
    <t>1376030103710001</t>
  </si>
  <si>
    <t>085263338685</t>
  </si>
  <si>
    <t>beni.rsud@gmail.com</t>
  </si>
  <si>
    <t>RSUD dr. Adnaan WD</t>
  </si>
  <si>
    <t>ASMARINI, S.Farm.Apt</t>
  </si>
  <si>
    <t>196812201992032004</t>
  </si>
  <si>
    <t>Kabid Sumber Daya Kesehatan dan Humas</t>
  </si>
  <si>
    <t>1376016012680004</t>
  </si>
  <si>
    <t>081361407586</t>
  </si>
  <si>
    <t>asmarinipiliang@gmail.com</t>
  </si>
  <si>
    <t>SILVIA HARILONA, S.E.</t>
  </si>
  <si>
    <t>198011212002122001</t>
  </si>
  <si>
    <t>1376036111800001</t>
  </si>
  <si>
    <t>08126759254</t>
  </si>
  <si>
    <t>silviaharilona@gmail.com</t>
  </si>
  <si>
    <t>RISDI IKHSAN, S.K.M., M.K.M</t>
  </si>
  <si>
    <t>197309261997031003</t>
  </si>
  <si>
    <t>Kasubbag Perencanaan dan Program</t>
  </si>
  <si>
    <t>1376012609730001</t>
  </si>
  <si>
    <t>085263827996</t>
  </si>
  <si>
    <t>xi.san.yoi@gmail.com</t>
  </si>
  <si>
    <t>dr. WAHYU KURNIATY</t>
  </si>
  <si>
    <t>198404162010012015</t>
  </si>
  <si>
    <t>Kasi Pelayanan Medis</t>
  </si>
  <si>
    <t>1307095604840002</t>
  </si>
  <si>
    <t>081260975716</t>
  </si>
  <si>
    <t>w.muchsis@yahoo.com</t>
  </si>
  <si>
    <t>Ns. LILY YANTI, S.Kep, M.Kep.</t>
  </si>
  <si>
    <t>197703242005012005</t>
  </si>
  <si>
    <t>Kasi Keperawatan</t>
  </si>
  <si>
    <t>1376016403770005</t>
  </si>
  <si>
    <t>081363196391</t>
  </si>
  <si>
    <t>lilyyanti1977@gmail.com</t>
  </si>
  <si>
    <t>LIZA HANAFIAH, S.K.M., M.K.M</t>
  </si>
  <si>
    <t>197510172002122008</t>
  </si>
  <si>
    <t>Kasi Penunjang Non Medis</t>
  </si>
  <si>
    <t>1376015710750001</t>
  </si>
  <si>
    <t>0812673648</t>
  </si>
  <si>
    <t>liza.skm75@gmail.com</t>
  </si>
  <si>
    <t>drg. DEDI FIRMAN</t>
  </si>
  <si>
    <t>197506132008041001</t>
  </si>
  <si>
    <t>Kasi Diklat, Mutu dan Humas</t>
  </si>
  <si>
    <t>1310021306750001</t>
  </si>
  <si>
    <t>082284581375</t>
  </si>
  <si>
    <t>deded_drg@yahoo.com</t>
  </si>
  <si>
    <t>drg. MISNAWATI</t>
  </si>
  <si>
    <t>196610151999032003</t>
  </si>
  <si>
    <t>Analis Diklat</t>
  </si>
  <si>
    <t>1376015510660005</t>
  </si>
  <si>
    <t>08126739673</t>
  </si>
  <si>
    <t>misnawati_drg@yahoo.com</t>
  </si>
  <si>
    <t>SUYANTI, S.K.M.</t>
  </si>
  <si>
    <t>197001031993032001</t>
  </si>
  <si>
    <t>Analis Gizi</t>
  </si>
  <si>
    <t>1376054301700001</t>
  </si>
  <si>
    <t>085263303348</t>
  </si>
  <si>
    <t>suyantigizi@gmail.com</t>
  </si>
  <si>
    <t>JOB RAHMAD ASWENDI, S.K.M, M.Kes</t>
  </si>
  <si>
    <t>197210061995031001</t>
  </si>
  <si>
    <t>1376033112600003</t>
  </si>
  <si>
    <t>08128630929</t>
  </si>
  <si>
    <t>jobaswendi@yahoo.com</t>
  </si>
  <si>
    <t>SUWIANA, S.E.</t>
  </si>
  <si>
    <t>197708051996032002</t>
  </si>
  <si>
    <t>1304104508770004</t>
  </si>
  <si>
    <t>082173036944</t>
  </si>
  <si>
    <t>suwianase@gmail.com</t>
  </si>
  <si>
    <t>IMRA ASY'ARI, S.K.M, M.Epid</t>
  </si>
  <si>
    <t>197505051995031002</t>
  </si>
  <si>
    <t>1307130908790001</t>
  </si>
  <si>
    <t>085263579954</t>
  </si>
  <si>
    <t>ampos88@gmail.com</t>
  </si>
  <si>
    <t>YOLI KARTIKA, S.Si</t>
  </si>
  <si>
    <t>198311112009012001</t>
  </si>
  <si>
    <t>Kustodian Kekayaan Negara</t>
  </si>
  <si>
    <t>1377015111830003</t>
  </si>
  <si>
    <t>085376464605</t>
  </si>
  <si>
    <t>yolikartika.yk@gmail.com</t>
  </si>
  <si>
    <t>JEMMY ARNALDO, S.K.M.</t>
  </si>
  <si>
    <t>198011202006041006</t>
  </si>
  <si>
    <t>Pengelola Barang Persediaan</t>
  </si>
  <si>
    <t>1306072011800002</t>
  </si>
  <si>
    <t>08126732687</t>
  </si>
  <si>
    <t>jemmy.rsudadnaan@gmail.com</t>
  </si>
  <si>
    <t>DESYANTI ADAMS, A.Md.Kes</t>
  </si>
  <si>
    <t>196812041990032004</t>
  </si>
  <si>
    <t>Pengelola Sarana Kesehatan Lingkungan</t>
  </si>
  <si>
    <t>1376024412680002</t>
  </si>
  <si>
    <t>085263546509</t>
  </si>
  <si>
    <t>desyantiadams68@gmail.com</t>
  </si>
  <si>
    <t>TRI RINALDI, S.ST.Ars</t>
  </si>
  <si>
    <t>196802152006041004</t>
  </si>
  <si>
    <t>1376031502680002</t>
  </si>
  <si>
    <t>085274145326</t>
  </si>
  <si>
    <t>tri_rinaldi@yahoo.co.id</t>
  </si>
  <si>
    <t>WIDYAWATI, AMK</t>
  </si>
  <si>
    <t>197706061997032002</t>
  </si>
  <si>
    <t>Pengelola Pelayanan Penunjang Diagnostik dan Logistik</t>
  </si>
  <si>
    <t>1376024606770003</t>
  </si>
  <si>
    <t>081363760290</t>
  </si>
  <si>
    <t>widyawati072@gmail.com</t>
  </si>
  <si>
    <t>JONI ALQAUSAR, A.Md.Ro</t>
  </si>
  <si>
    <t>197706132006041010</t>
  </si>
  <si>
    <t>Pengelola Kendaraan dan Perjalanan Dinas</t>
  </si>
  <si>
    <t>1376011306770001</t>
  </si>
  <si>
    <t>081363010408</t>
  </si>
  <si>
    <t>jonialqausar21@gmail.com</t>
  </si>
  <si>
    <t>FETRIA WAHYU, AMG</t>
  </si>
  <si>
    <t>198004282006042017</t>
  </si>
  <si>
    <t>1376026804800007</t>
  </si>
  <si>
    <t>081363144240</t>
  </si>
  <si>
    <t>fetriawahyu2016@gmail.com</t>
  </si>
  <si>
    <t>SUSILA AFRIYANTI, S.T.</t>
  </si>
  <si>
    <t>197204162014062002</t>
  </si>
  <si>
    <t>Analis Perencanaan Evaluasi dan Pelaporan</t>
  </si>
  <si>
    <t>1376015604720003</t>
  </si>
  <si>
    <t>085271366161</t>
  </si>
  <si>
    <t>susila.afriyanti@gmail.com</t>
  </si>
  <si>
    <t>EKY ZULHENDRA CHAPRI, S.K.M.</t>
  </si>
  <si>
    <t>198807262011011001</t>
  </si>
  <si>
    <t>Pengolah Data Pelayanan</t>
  </si>
  <si>
    <t>1304022607880001</t>
  </si>
  <si>
    <t>085263710757</t>
  </si>
  <si>
    <t>ekyzulhendra@yahoo.co.id</t>
  </si>
  <si>
    <t>ALFIA, AMTE</t>
  </si>
  <si>
    <t>197304051994031004</t>
  </si>
  <si>
    <t>1376010504730005</t>
  </si>
  <si>
    <t>085263790573</t>
  </si>
  <si>
    <t>alfiaamte@gmail.com</t>
  </si>
  <si>
    <t>Ns. HELON FAHDEFI, S.Kep.</t>
  </si>
  <si>
    <t>198502252009011001</t>
  </si>
  <si>
    <t>1307102502850001</t>
  </si>
  <si>
    <t>081374682954</t>
  </si>
  <si>
    <t>Helonfahdefi@gmail.com</t>
  </si>
  <si>
    <t>SUCI AULIA RIZKI, A.Md.</t>
  </si>
  <si>
    <t>198505272008032001</t>
  </si>
  <si>
    <t>1376016705850003</t>
  </si>
  <si>
    <t>082391449515</t>
  </si>
  <si>
    <t>suciauliarizki85@gmail.com</t>
  </si>
  <si>
    <t>YANTI FAUZANA, AMAK</t>
  </si>
  <si>
    <t>197701012010012007</t>
  </si>
  <si>
    <t>1376020301700002</t>
  </si>
  <si>
    <t>081366291521</t>
  </si>
  <si>
    <t>yantifauzana@yahoo.co.id</t>
  </si>
  <si>
    <t>SRI PADRITA, A.Md.</t>
  </si>
  <si>
    <t>197605112010012003</t>
  </si>
  <si>
    <t>Pengelola Data Pelaksanaan Program dan Anggaran</t>
  </si>
  <si>
    <t>1376035105760001</t>
  </si>
  <si>
    <t>085272408778</t>
  </si>
  <si>
    <t>sripadrita@gmail.com</t>
  </si>
  <si>
    <t>WULANDARI WISUDAWATI, S.K.M.</t>
  </si>
  <si>
    <t>198702172010012009</t>
  </si>
  <si>
    <t>1371065702870002</t>
  </si>
  <si>
    <t>085274089181</t>
  </si>
  <si>
    <t>delanpyk333@gmail.com</t>
  </si>
  <si>
    <t>RISKI SAHPUTRA, A.Md.Kep.</t>
  </si>
  <si>
    <t>198209032009011004</t>
  </si>
  <si>
    <t>1304100309820001</t>
  </si>
  <si>
    <t>085271615148</t>
  </si>
  <si>
    <t>riskisahputra049@gmail.com</t>
  </si>
  <si>
    <t>DINAN FADIATI, S.Tr.Kes</t>
  </si>
  <si>
    <t>199204042015032004</t>
  </si>
  <si>
    <t>3404054404920003</t>
  </si>
  <si>
    <t>089688394580</t>
  </si>
  <si>
    <t>ekobomber@gmail.com</t>
  </si>
  <si>
    <t>EKI SUSRI YENI</t>
  </si>
  <si>
    <t>197704162005012010</t>
  </si>
  <si>
    <t>Pranata Jamuan</t>
  </si>
  <si>
    <t>1376015604770001</t>
  </si>
  <si>
    <t>082388637162</t>
  </si>
  <si>
    <t>ekisusri16@gmail.com</t>
  </si>
  <si>
    <t>SUKMAWATI</t>
  </si>
  <si>
    <t>196612272006042002</t>
  </si>
  <si>
    <t>1376016712660001</t>
  </si>
  <si>
    <t>082384955552</t>
  </si>
  <si>
    <t>sukmawatiiwa@yahoo.co.id</t>
  </si>
  <si>
    <t>ISMANIDAR</t>
  </si>
  <si>
    <t>196811202006042004</t>
  </si>
  <si>
    <t>1376016011680001</t>
  </si>
  <si>
    <t>081275309216</t>
  </si>
  <si>
    <t>ismanidarsiis@gmail.com</t>
  </si>
  <si>
    <t>SONIO, AMS</t>
  </si>
  <si>
    <t>197206252014061002</t>
  </si>
  <si>
    <t>1376012506720003</t>
  </si>
  <si>
    <t>081363450752</t>
  </si>
  <si>
    <t>sbogadh@gmail.com</t>
  </si>
  <si>
    <t>SUFIA</t>
  </si>
  <si>
    <t>197101092007012004</t>
  </si>
  <si>
    <t>1307054901710001</t>
  </si>
  <si>
    <t>085263727017</t>
  </si>
  <si>
    <t>sufia.1971sufia@gmail.com</t>
  </si>
  <si>
    <t>YULIANTI</t>
  </si>
  <si>
    <t>197307152007012013</t>
  </si>
  <si>
    <t>1376015207730002</t>
  </si>
  <si>
    <t>082287408977</t>
  </si>
  <si>
    <t>yuliantii1973@gmail.com</t>
  </si>
  <si>
    <t>HERMAN</t>
  </si>
  <si>
    <t>197603072007011009</t>
  </si>
  <si>
    <t>1376010703760001</t>
  </si>
  <si>
    <t>082384635860</t>
  </si>
  <si>
    <t>hermancssd@gmail.com</t>
  </si>
  <si>
    <t>FITRI AGUS SALIM</t>
  </si>
  <si>
    <t>197709092007011003</t>
  </si>
  <si>
    <t>1376020909770001</t>
  </si>
  <si>
    <t>085263998667</t>
  </si>
  <si>
    <t>fitriaguss77@gmail.com</t>
  </si>
  <si>
    <t>TITIN EMI PUTRI</t>
  </si>
  <si>
    <t>197306232007012004</t>
  </si>
  <si>
    <t>Pengadministrasi Rekam Medis dan Informasi</t>
  </si>
  <si>
    <t>1376016306730002</t>
  </si>
  <si>
    <t>081363327673</t>
  </si>
  <si>
    <t>titinemiputri@gmail.com</t>
  </si>
  <si>
    <t>YUSMARNI</t>
  </si>
  <si>
    <t>197505042007012005</t>
  </si>
  <si>
    <t>1307014405750003</t>
  </si>
  <si>
    <t>085263671005</t>
  </si>
  <si>
    <t>Cianiyusmarni75@gmail.com</t>
  </si>
  <si>
    <t>RESNAWATI</t>
  </si>
  <si>
    <t>197710072007012006</t>
  </si>
  <si>
    <t>1376014710770002</t>
  </si>
  <si>
    <t>081363161544</t>
  </si>
  <si>
    <t>ummuhusain15@gmail.com</t>
  </si>
  <si>
    <t>RAHMATUL HIDAYATI, S.A.P.</t>
  </si>
  <si>
    <t>197304012007012008</t>
  </si>
  <si>
    <t>Pengadministrasi Penerimaan</t>
  </si>
  <si>
    <t>1376024104730001</t>
  </si>
  <si>
    <t>081374552476</t>
  </si>
  <si>
    <t>rahmatulhidayati73@gmail.om</t>
  </si>
  <si>
    <t>196912262007012005</t>
  </si>
  <si>
    <t>1376022612690004</t>
  </si>
  <si>
    <t>085356696697</t>
  </si>
  <si>
    <t>yulianti26121969@gmail.com</t>
  </si>
  <si>
    <t>YANILDA</t>
  </si>
  <si>
    <t>197601292007012004</t>
  </si>
  <si>
    <t>1376036901760001</t>
  </si>
  <si>
    <t>083180941730</t>
  </si>
  <si>
    <t>yanilda.pyk@gmail.com</t>
  </si>
  <si>
    <t>OKMA YULINA</t>
  </si>
  <si>
    <t>198010202009012003</t>
  </si>
  <si>
    <t>1376026010800003</t>
  </si>
  <si>
    <t>081374408531</t>
  </si>
  <si>
    <t>okmayulina02@gmail.com</t>
  </si>
  <si>
    <t>DEDED ILHAM</t>
  </si>
  <si>
    <t>198210112009011005</t>
  </si>
  <si>
    <t>Juru Pungut Retribusi</t>
  </si>
  <si>
    <t>1376011110820001</t>
  </si>
  <si>
    <t>081374470686</t>
  </si>
  <si>
    <t>dededilham@gmail.com</t>
  </si>
  <si>
    <t>EMI SUARTI</t>
  </si>
  <si>
    <t>196711202007012005</t>
  </si>
  <si>
    <t>1376026011670003</t>
  </si>
  <si>
    <t>082268802385</t>
  </si>
  <si>
    <t>nuranisa073@gmail.com</t>
  </si>
  <si>
    <t>AFNIDA</t>
  </si>
  <si>
    <t>196908012007012009</t>
  </si>
  <si>
    <t>1376014108690002</t>
  </si>
  <si>
    <t>082392436038</t>
  </si>
  <si>
    <t>afnida825@gmail.com</t>
  </si>
  <si>
    <t>SYAFRINAL</t>
  </si>
  <si>
    <t>197401012009011013</t>
  </si>
  <si>
    <t>1376020101740004</t>
  </si>
  <si>
    <t>085263181457</t>
  </si>
  <si>
    <t>syafrinal_filma@yahoo.com</t>
  </si>
  <si>
    <t>SAIFUL</t>
  </si>
  <si>
    <t>196612312006041084</t>
  </si>
  <si>
    <t>1376021506660001</t>
  </si>
  <si>
    <t>082170667609</t>
  </si>
  <si>
    <t>saifulujang2015@gmail.com</t>
  </si>
  <si>
    <t>AHMAD IRFAN, S.Farm.Apt</t>
  </si>
  <si>
    <t>198610022010011003</t>
  </si>
  <si>
    <t>Kepala UPTD</t>
  </si>
  <si>
    <t>1306080210860001</t>
  </si>
  <si>
    <t>081376355306</t>
  </si>
  <si>
    <t>irfan.zaki74@gmail.com</t>
  </si>
  <si>
    <t>UPTD Instalasi Farmasi</t>
  </si>
  <si>
    <t>EKO RISWANTO, A.Md.Farm.</t>
  </si>
  <si>
    <t>198508302008031002</t>
  </si>
  <si>
    <t>1307103008850001</t>
  </si>
  <si>
    <t>ekoriswan13@gmail.com</t>
  </si>
  <si>
    <t>YENTI NOVRIZA, S.Sos.</t>
  </si>
  <si>
    <t>197111281992032011</t>
  </si>
  <si>
    <t>Kepala Tata Usaha</t>
  </si>
  <si>
    <t>1376016811710002</t>
  </si>
  <si>
    <t>085274327771</t>
  </si>
  <si>
    <t>y286871@gmail.com</t>
  </si>
  <si>
    <t>Puskesmas Air Tabit</t>
  </si>
  <si>
    <t>Ns. MARIA SUSANTI, S.Kep.</t>
  </si>
  <si>
    <t>197903192005012007</t>
  </si>
  <si>
    <t>1307054303790001</t>
  </si>
  <si>
    <t>082169171002</t>
  </si>
  <si>
    <t>Mariasusanti1903@gmail.com</t>
  </si>
  <si>
    <t>Puskesmas Ibuh</t>
  </si>
  <si>
    <t>NURWATI, AMKG</t>
  </si>
  <si>
    <t>197707012009012003</t>
  </si>
  <si>
    <t>1376040703120001</t>
  </si>
  <si>
    <t>081363089377</t>
  </si>
  <si>
    <t>watidafris@gmail.com</t>
  </si>
  <si>
    <t>SILFITRIA RINI, A.Md.</t>
  </si>
  <si>
    <t>197802242014062003</t>
  </si>
  <si>
    <t>Pengelola Keperawatan</t>
  </si>
  <si>
    <t>1376016402780002</t>
  </si>
  <si>
    <t>081363479321</t>
  </si>
  <si>
    <t>silfitriarini24@gmail.com</t>
  </si>
  <si>
    <t>RUDI HARTONO</t>
  </si>
  <si>
    <t>197508152007011011</t>
  </si>
  <si>
    <t>Pengadministrasi Barang Milik Negara</t>
  </si>
  <si>
    <t>1376011508750001</t>
  </si>
  <si>
    <t>rudihartonotesa@gmail.com</t>
  </si>
  <si>
    <t>DESTY AMELIA, S.Tr.Keb.</t>
  </si>
  <si>
    <t>198201032005012004</t>
  </si>
  <si>
    <t>1376034301820001</t>
  </si>
  <si>
    <t>081267374684</t>
  </si>
  <si>
    <t>destyamelia83@yahoo.com</t>
  </si>
  <si>
    <t>Puskesmas Lampasi</t>
  </si>
  <si>
    <t>SUPARDI</t>
  </si>
  <si>
    <t>197001032007011011</t>
  </si>
  <si>
    <t>085356675910</t>
  </si>
  <si>
    <t>supardi.mamak@gmail.com</t>
  </si>
  <si>
    <t>DELVIANA, S.K.M.</t>
  </si>
  <si>
    <t>198202232005012007</t>
  </si>
  <si>
    <t>1376016302820001</t>
  </si>
  <si>
    <t>081363418156</t>
  </si>
  <si>
    <t>delviana323@gmail.com</t>
  </si>
  <si>
    <t>Puskesmas Padang Karambia</t>
  </si>
  <si>
    <t>ERNA YUSNA, S.K.M.</t>
  </si>
  <si>
    <t>197605042005012008</t>
  </si>
  <si>
    <t>1307114405760001</t>
  </si>
  <si>
    <t>085274020402</t>
  </si>
  <si>
    <t>ernayusna76@gmail.com</t>
  </si>
  <si>
    <t>Puskesmas Parit Rantang</t>
  </si>
  <si>
    <t>WILDA FITRINA, S.K.M.</t>
  </si>
  <si>
    <t>197905272014062002</t>
  </si>
  <si>
    <t>Pengelola Penyehatan Lingkungan</t>
  </si>
  <si>
    <t>s-1</t>
  </si>
  <si>
    <t>1376046705790001</t>
  </si>
  <si>
    <t>wildafitrina79@yahoo.co.id</t>
  </si>
  <si>
    <t>TARMIZI</t>
  </si>
  <si>
    <t>197002022007011008</t>
  </si>
  <si>
    <t>1376010202700001</t>
  </si>
  <si>
    <t>Tarmizi0191@gmail.com</t>
  </si>
  <si>
    <t>EARLY WIDYA, S.K.M.</t>
  </si>
  <si>
    <t>197406282005012006</t>
  </si>
  <si>
    <t>1304046806740001</t>
  </si>
  <si>
    <t>085263624336</t>
  </si>
  <si>
    <t>earlywidya@gmail.com</t>
  </si>
  <si>
    <t>Puskesmas Payolansek</t>
  </si>
  <si>
    <t>DESRIANI, AMK</t>
  </si>
  <si>
    <t>198212162009022002</t>
  </si>
  <si>
    <t>1471015612820021</t>
  </si>
  <si>
    <t>081266560906</t>
  </si>
  <si>
    <t>desrianiides82@gmail.com</t>
  </si>
  <si>
    <t>JONI PUTRA</t>
  </si>
  <si>
    <t>197301192008011001</t>
  </si>
  <si>
    <t>1376041901730001</t>
  </si>
  <si>
    <t>joni.putra1901@gmail.com</t>
  </si>
  <si>
    <t>DODI, S.K.M</t>
  </si>
  <si>
    <t>197604292010011011</t>
  </si>
  <si>
    <t>1307032904760001</t>
  </si>
  <si>
    <t>085374678455</t>
  </si>
  <si>
    <t>dodilukman37@gmail.com</t>
  </si>
  <si>
    <t>Puskesmas Tarok</t>
  </si>
  <si>
    <t>SYAFRUL MADI</t>
  </si>
  <si>
    <t>197011102007011007</t>
  </si>
  <si>
    <t>1376021011700004</t>
  </si>
  <si>
    <t>085263451807</t>
  </si>
  <si>
    <t>syafrul.madi@gamil.com</t>
  </si>
  <si>
    <t>AFRIYANTI, S.K.M.</t>
  </si>
  <si>
    <t>197905242006042008</t>
  </si>
  <si>
    <t>1706136405790002</t>
  </si>
  <si>
    <t>082384416324</t>
  </si>
  <si>
    <t>afriyanti1924@gmail.com</t>
  </si>
  <si>
    <t>Puskesmas Tiakar</t>
  </si>
  <si>
    <t>ARI WINARNI WIJANARKO , S.K.M.</t>
  </si>
  <si>
    <t>199202122019022002</t>
  </si>
  <si>
    <t>Penyuluh Kesehatan dan Pencegahan Penyakit</t>
  </si>
  <si>
    <t>1307055202920004</t>
  </si>
  <si>
    <t>082210404086</t>
  </si>
  <si>
    <t>wiwiwijanarko@gmail.com</t>
  </si>
  <si>
    <t>MUSLIM, S.T., M.Si.</t>
  </si>
  <si>
    <t>197504022000031005</t>
  </si>
  <si>
    <t>1376010204750005</t>
  </si>
  <si>
    <t>081266887002</t>
  </si>
  <si>
    <t>muslim.daffa75@gmail.com</t>
  </si>
  <si>
    <t>Dinas Pekerjaan Umum dan Penataan Ruang</t>
  </si>
  <si>
    <t>RAJMAN SUNARDI, S.T., MT</t>
  </si>
  <si>
    <t>197106221999031001</t>
  </si>
  <si>
    <t>1376032206710001</t>
  </si>
  <si>
    <t>081267593333</t>
  </si>
  <si>
    <t>rajmansunardi@yahoo.com</t>
  </si>
  <si>
    <t>ERWIN, S.ST., MT</t>
  </si>
  <si>
    <t>197308141997031003</t>
  </si>
  <si>
    <t>Kabid Bina Marga</t>
  </si>
  <si>
    <t>1376031408730001</t>
  </si>
  <si>
    <t>081364356295</t>
  </si>
  <si>
    <t>erwinbkr@gmail.com</t>
  </si>
  <si>
    <t>HARLON, M.Si.</t>
  </si>
  <si>
    <t>197010051993031007</t>
  </si>
  <si>
    <t>Kabid Sumber Daya Air</t>
  </si>
  <si>
    <t>1376020510700002</t>
  </si>
  <si>
    <t>08126758644</t>
  </si>
  <si>
    <t>harlon.bonjol@gmail.com</t>
  </si>
  <si>
    <t>ZUYEN, S.ST., MPSDA</t>
  </si>
  <si>
    <t>198109152005011006</t>
  </si>
  <si>
    <t>Kabid Cipta Karya</t>
  </si>
  <si>
    <t>1307021509810001</t>
  </si>
  <si>
    <t>08126694634</t>
  </si>
  <si>
    <t>zuyen0208@yahoo.com</t>
  </si>
  <si>
    <t>YULIA FITHRY, S.T., M.Eng</t>
  </si>
  <si>
    <t>198107172005012014</t>
  </si>
  <si>
    <t>Kabid Bina Konstruksi dan Perizinan Bangunan</t>
  </si>
  <si>
    <t>1376025707810002</t>
  </si>
  <si>
    <t>08126770887</t>
  </si>
  <si>
    <t>y.fithry@gmail.com</t>
  </si>
  <si>
    <t>EKA DIANA RILVA, S.T., M.Eng</t>
  </si>
  <si>
    <t>198607082009012002</t>
  </si>
  <si>
    <t>Kabid Penataan Ruang</t>
  </si>
  <si>
    <t>1376034807860001</t>
  </si>
  <si>
    <t>081365710976</t>
  </si>
  <si>
    <t>sasmitaeka1@gmail.com</t>
  </si>
  <si>
    <t>MUHAMMAD IKHSAN, S.T.</t>
  </si>
  <si>
    <t>198205132011011001</t>
  </si>
  <si>
    <t>1471011305820041</t>
  </si>
  <si>
    <t>081363210641</t>
  </si>
  <si>
    <t>muh.ikhsan@yahoo.co.id</t>
  </si>
  <si>
    <t>UPTD Laboratorium Konstruksi</t>
  </si>
  <si>
    <t>IMRA, S.Sos.</t>
  </si>
  <si>
    <t>196905052006041010</t>
  </si>
  <si>
    <t>1376010505690002</t>
  </si>
  <si>
    <t>082173046327</t>
  </si>
  <si>
    <t>imrauptd@yahoo.com</t>
  </si>
  <si>
    <t>UPTD Alat Berat</t>
  </si>
  <si>
    <t>FANNY, S.E.</t>
  </si>
  <si>
    <t>197705232000032001</t>
  </si>
  <si>
    <t>1376016305770002</t>
  </si>
  <si>
    <t>085278253334</t>
  </si>
  <si>
    <t>ffanny2305@gmail.com</t>
  </si>
  <si>
    <t>YULIANDRI PUTRA, S.P, M.Si</t>
  </si>
  <si>
    <t>198507222006041004</t>
  </si>
  <si>
    <t>1376022207850001</t>
  </si>
  <si>
    <t>08116691615</t>
  </si>
  <si>
    <t>zizi.n.hana@gmail.com</t>
  </si>
  <si>
    <t>ELDI M. NUR, S.T.</t>
  </si>
  <si>
    <t>197811072010011017</t>
  </si>
  <si>
    <t>Kasi Pertanahan</t>
  </si>
  <si>
    <t>1307040711780001</t>
  </si>
  <si>
    <t>081363068245</t>
  </si>
  <si>
    <t>monel.duobaleh@gmail.com</t>
  </si>
  <si>
    <t>JUNAIDI ALBA, S.T.</t>
  </si>
  <si>
    <t>198206052007011003</t>
  </si>
  <si>
    <t>1376030506820001</t>
  </si>
  <si>
    <t>082264567573</t>
  </si>
  <si>
    <t>Junaidi_alba@yahoo.co.id</t>
  </si>
  <si>
    <t>DANNY KURNIAWAN, ST</t>
  </si>
  <si>
    <t>197803282010011003</t>
  </si>
  <si>
    <t>Pengawas Jalan dan Jembatan</t>
  </si>
  <si>
    <t>1306022803780001</t>
  </si>
  <si>
    <t>082299307288</t>
  </si>
  <si>
    <t>danny.pju@gmail.com</t>
  </si>
  <si>
    <t>ADRIA SARI, S.T., M.T.</t>
  </si>
  <si>
    <t>198210202011011002</t>
  </si>
  <si>
    <t>Pengawas Bangunan dan Gedung</t>
  </si>
  <si>
    <t>1376032010820003</t>
  </si>
  <si>
    <t>08126769259</t>
  </si>
  <si>
    <t>adriasari@gmail.com</t>
  </si>
  <si>
    <t>RIRIN FEBRIANTI, S.T.</t>
  </si>
  <si>
    <t>198702022014042001</t>
  </si>
  <si>
    <t>1375024202870003</t>
  </si>
  <si>
    <t>085263795078</t>
  </si>
  <si>
    <t>ririnsipil@gmail.com</t>
  </si>
  <si>
    <t>ARDIMON, S.ST.Ars</t>
  </si>
  <si>
    <t>197208042006041004</t>
  </si>
  <si>
    <t>Analis Pertanahan</t>
  </si>
  <si>
    <t>1374020408720001</t>
  </si>
  <si>
    <t>081363032118</t>
  </si>
  <si>
    <t>ardimon.ardimon@yahoo.com</t>
  </si>
  <si>
    <t>ANDRI GUSTIAN, S.T.</t>
  </si>
  <si>
    <t>198608182015031002</t>
  </si>
  <si>
    <t>Analis Bangunan Gedung dan Permukiman</t>
  </si>
  <si>
    <t>1371041808860005</t>
  </si>
  <si>
    <t>081261888851</t>
  </si>
  <si>
    <t>andri.g.kasri@gmail.com</t>
  </si>
  <si>
    <t>HARLEN VAREZA, S.T.</t>
  </si>
  <si>
    <t>198606162015031003</t>
  </si>
  <si>
    <t>1308071606860001</t>
  </si>
  <si>
    <t>081321628372</t>
  </si>
  <si>
    <t>hvareza@gmail.com</t>
  </si>
  <si>
    <t>ADE SYANDRA, A.Ma.</t>
  </si>
  <si>
    <t>197607292006041009</t>
  </si>
  <si>
    <t>Petugas Operasi dan Pemeliharaan Sumber Daya Air</t>
  </si>
  <si>
    <t>1371092907760008</t>
  </si>
  <si>
    <t>085263120991</t>
  </si>
  <si>
    <t>syandraade91@gmail.com</t>
  </si>
  <si>
    <t>TUTI ADE TIA, A.Md.</t>
  </si>
  <si>
    <t>198402232009012004</t>
  </si>
  <si>
    <t>Pengelola Tata Bangunan Pemerintah</t>
  </si>
  <si>
    <t>1376016202840004</t>
  </si>
  <si>
    <t>081267220077</t>
  </si>
  <si>
    <t>tutiadetia@yahoo.com</t>
  </si>
  <si>
    <t>ELVA DEFTA, S.T.</t>
  </si>
  <si>
    <t>197212112007011007</t>
  </si>
  <si>
    <t>Pengawas Irigasi</t>
  </si>
  <si>
    <t>1376011112720002</t>
  </si>
  <si>
    <t>085274124807</t>
  </si>
  <si>
    <t>elvadefta1@gmail.com</t>
  </si>
  <si>
    <t>GALIH ANANDES, A.Md.</t>
  </si>
  <si>
    <t>198408312010011008</t>
  </si>
  <si>
    <t>Pengelola Kelengkapan Jalan</t>
  </si>
  <si>
    <t>1371113108840005</t>
  </si>
  <si>
    <t>085272702327</t>
  </si>
  <si>
    <t>galan.dkp@gmail.com</t>
  </si>
  <si>
    <t>ELIMISPEN, S.H.</t>
  </si>
  <si>
    <t>197304132010012001</t>
  </si>
  <si>
    <t>1307055304730001</t>
  </si>
  <si>
    <t>082381564837</t>
  </si>
  <si>
    <t>elimispen73@gmail.com</t>
  </si>
  <si>
    <t>HENDRIANTO, S.Sos.</t>
  </si>
  <si>
    <t>197408102006041011</t>
  </si>
  <si>
    <t>Analis Sumber Daya Air</t>
  </si>
  <si>
    <t>1376011008740004</t>
  </si>
  <si>
    <t>085263397774</t>
  </si>
  <si>
    <t>hendriantowenilauza@gmail.com</t>
  </si>
  <si>
    <t>NANDA EDI SAPUTRA, S.T.</t>
  </si>
  <si>
    <t>197907232007011002</t>
  </si>
  <si>
    <t>1376012307790001</t>
  </si>
  <si>
    <t>082376795336</t>
  </si>
  <si>
    <t>zk5nfamili@gmail.com</t>
  </si>
  <si>
    <t>NOVELLIADI, S.H.</t>
  </si>
  <si>
    <t>198404102010011007</t>
  </si>
  <si>
    <t>Analis Dokumen Perizinan</t>
  </si>
  <si>
    <t>1376011004840006</t>
  </si>
  <si>
    <t>085274588302</t>
  </si>
  <si>
    <t>noveliadi1@gmail.com</t>
  </si>
  <si>
    <t>HENDI Y SUSKA, A.Md</t>
  </si>
  <si>
    <t>197902152011011002</t>
  </si>
  <si>
    <t>Pengelola Pemanfaatan Barang Milik Daerah</t>
  </si>
  <si>
    <t>1376031502790011</t>
  </si>
  <si>
    <t>081372202792</t>
  </si>
  <si>
    <t>suska_hendi@gmail.com</t>
  </si>
  <si>
    <t>RIO OKRIANTO, S.T.</t>
  </si>
  <si>
    <t>198710242010011003</t>
  </si>
  <si>
    <t>Pengawas Lapangan Petugas Kebersihan Jalan, Saluran dan Selokan</t>
  </si>
  <si>
    <t>1219012410870002</t>
  </si>
  <si>
    <t>085375761850</t>
  </si>
  <si>
    <t>uda.rio1024@gmail.com</t>
  </si>
  <si>
    <t>NOFRIWALDI. S, S.T.</t>
  </si>
  <si>
    <t>198111252009011007</t>
  </si>
  <si>
    <t>Pengawas Jaringan Utilitas</t>
  </si>
  <si>
    <t>1376022511810002</t>
  </si>
  <si>
    <t>081363936600</t>
  </si>
  <si>
    <t>Nofriwaldisyawal@yahoo.com</t>
  </si>
  <si>
    <t>YON ASMAL</t>
  </si>
  <si>
    <t>197011142006041003</t>
  </si>
  <si>
    <t>1376021411700001</t>
  </si>
  <si>
    <t>085274927320</t>
  </si>
  <si>
    <t>yon.asmal70@gmail.com</t>
  </si>
  <si>
    <t>HENGKI GUSMAN, S.Ak.</t>
  </si>
  <si>
    <t>198709102015031002</t>
  </si>
  <si>
    <t>Pengelola Database Surat Perintah Membayar</t>
  </si>
  <si>
    <t>1375021009870001</t>
  </si>
  <si>
    <t>081363321907</t>
  </si>
  <si>
    <t>hengki.gusman@gmail.com</t>
  </si>
  <si>
    <t>ALFIRDAUS RAHMADI, A.Md.</t>
  </si>
  <si>
    <t>199103062015031004</t>
  </si>
  <si>
    <t>1307030603910003</t>
  </si>
  <si>
    <t>085274858030</t>
  </si>
  <si>
    <t>alfirdausr@gmail.com</t>
  </si>
  <si>
    <t>NASVERI YENNI</t>
  </si>
  <si>
    <t>196702192007012003</t>
  </si>
  <si>
    <t>1376025902670001</t>
  </si>
  <si>
    <t>081374588757</t>
  </si>
  <si>
    <t>nasveriyenni@gmail.com</t>
  </si>
  <si>
    <t>SYAHRIAL. B</t>
  </si>
  <si>
    <t>196910152007011005</t>
  </si>
  <si>
    <t>Pengadministrasi Perizinan</t>
  </si>
  <si>
    <t>1376031510690001</t>
  </si>
  <si>
    <t>085369453115</t>
  </si>
  <si>
    <t>b.syahrial669@gmail.com</t>
  </si>
  <si>
    <t>SISCA DAMAYANTI</t>
  </si>
  <si>
    <t>197906022007012005</t>
  </si>
  <si>
    <t>Pengadministrasian Umum</t>
  </si>
  <si>
    <t>1376014206790003</t>
  </si>
  <si>
    <t>081363470460</t>
  </si>
  <si>
    <t>sisca.abenk@yahoo.co.id</t>
  </si>
  <si>
    <t>SEPRIZAL, S.T.</t>
  </si>
  <si>
    <t>198605182010011017</t>
  </si>
  <si>
    <t>Pemelihara Bangunan</t>
  </si>
  <si>
    <t>081277545765</t>
  </si>
  <si>
    <t>seprizalpitopang2018@gmail.com</t>
  </si>
  <si>
    <t>ARES MAYOKI, A.Md</t>
  </si>
  <si>
    <t>198902162015031003</t>
  </si>
  <si>
    <t>Pengelola Tata Ruang</t>
  </si>
  <si>
    <t>1371111602890003</t>
  </si>
  <si>
    <t>08238412335</t>
  </si>
  <si>
    <t>mayokiares@gmail.com</t>
  </si>
  <si>
    <t>YASRUL</t>
  </si>
  <si>
    <t>196711222006041004</t>
  </si>
  <si>
    <t>1376012211670001</t>
  </si>
  <si>
    <t>082392339869</t>
  </si>
  <si>
    <t>yasrul19671122@gmail.com</t>
  </si>
  <si>
    <t>ANDAYANI, A.Md.</t>
  </si>
  <si>
    <t>198411012014062006</t>
  </si>
  <si>
    <t>Pengelola Akuntansi</t>
  </si>
  <si>
    <t>1376014111840003</t>
  </si>
  <si>
    <t>082171095540</t>
  </si>
  <si>
    <t>yaniesmile27@gmail.com</t>
  </si>
  <si>
    <t>MASRI</t>
  </si>
  <si>
    <t>196807152012121003</t>
  </si>
  <si>
    <t>1307031507680001</t>
  </si>
  <si>
    <t>081261388210</t>
  </si>
  <si>
    <t>masrisaja68@yahoo.com</t>
  </si>
  <si>
    <t>AFRIZON</t>
  </si>
  <si>
    <t>196702051997031007</t>
  </si>
  <si>
    <t>1376010502670002</t>
  </si>
  <si>
    <t>081276778134</t>
  </si>
  <si>
    <t>afrizon46@gmail.com</t>
  </si>
  <si>
    <t>M ISMAIL</t>
  </si>
  <si>
    <t>198303032007011003</t>
  </si>
  <si>
    <t>1376010303830006</t>
  </si>
  <si>
    <t>081276744278</t>
  </si>
  <si>
    <t>m.ismail030383@gmail.com</t>
  </si>
  <si>
    <t>JUMEDI</t>
  </si>
  <si>
    <t>197206142006041007</t>
  </si>
  <si>
    <t>1376021406720003</t>
  </si>
  <si>
    <t>081266038538</t>
  </si>
  <si>
    <t>jumedi_kayo@yahoo.com</t>
  </si>
  <si>
    <t>JALINUS</t>
  </si>
  <si>
    <t>198001072012121004</t>
  </si>
  <si>
    <t>Petugas Ukur</t>
  </si>
  <si>
    <t>1376040701800001</t>
  </si>
  <si>
    <t>085278837206</t>
  </si>
  <si>
    <t>djalinuspld@gmail.com</t>
  </si>
  <si>
    <t>ZULFIRMAN</t>
  </si>
  <si>
    <t>196909122012121004</t>
  </si>
  <si>
    <t>I/c</t>
  </si>
  <si>
    <t>1307032311690001</t>
  </si>
  <si>
    <t>082283597335</t>
  </si>
  <si>
    <t>zulfirman0912@gmail.com</t>
  </si>
  <si>
    <t>MARTA MINANDA, S.T., MT</t>
  </si>
  <si>
    <t>197103031997011001</t>
  </si>
  <si>
    <t>1371040303710005</t>
  </si>
  <si>
    <t>081267384874</t>
  </si>
  <si>
    <t>marta_minanda@yahoo.co.id</t>
  </si>
  <si>
    <t>Dinas Perumahan Rakyat dan Kawasan Pemukiman</t>
  </si>
  <si>
    <t>MURDIFIN, S.T., M.Si.</t>
  </si>
  <si>
    <t>198007012006041008</t>
  </si>
  <si>
    <t>Kabid Perumahan</t>
  </si>
  <si>
    <t>1376020107800639</t>
  </si>
  <si>
    <t>08526017287</t>
  </si>
  <si>
    <t>afin2006@gmail.com</t>
  </si>
  <si>
    <t>FITRA HARIANTO, S.T.</t>
  </si>
  <si>
    <t>197310282003121004</t>
  </si>
  <si>
    <t>Kabid Prasarana dan Sarana Umum Kawasan Pemukiman</t>
  </si>
  <si>
    <t>1305022810730001</t>
  </si>
  <si>
    <t>085263002171</t>
  </si>
  <si>
    <t>fitrahariantost@gmail.com</t>
  </si>
  <si>
    <t>ARIF AULIA, S.T.</t>
  </si>
  <si>
    <t>198510122011011001</t>
  </si>
  <si>
    <t>1377011210850004</t>
  </si>
  <si>
    <t>081363188666</t>
  </si>
  <si>
    <t>arif.aulia04@gmail.com</t>
  </si>
  <si>
    <t>FERRY NOVRIZAL, S.T., M.Si.</t>
  </si>
  <si>
    <t>197911082006041009</t>
  </si>
  <si>
    <t>1304020811790001</t>
  </si>
  <si>
    <t>081363462216</t>
  </si>
  <si>
    <t>fnovrizal@gmail.com</t>
  </si>
  <si>
    <t>RAHMAD AULIA NAHAR, S.T.,M.T</t>
  </si>
  <si>
    <t>198407112010011013</t>
  </si>
  <si>
    <t>Pengawas Fisik Pemukiman</t>
  </si>
  <si>
    <t>1306031107840001</t>
  </si>
  <si>
    <t>081374380990</t>
  </si>
  <si>
    <t>madcimpagolumuik@gmail.com</t>
  </si>
  <si>
    <t>MAIRA FURNALISA, S.E.</t>
  </si>
  <si>
    <t>198105222010012012</t>
  </si>
  <si>
    <t>Analis Perencanaan, Evaluasi dan Pelaporan</t>
  </si>
  <si>
    <t>1376016205810003</t>
  </si>
  <si>
    <t>085278772998</t>
  </si>
  <si>
    <t>suryamaira@gmail.com</t>
  </si>
  <si>
    <t>AFRI ANDRI, S.T.</t>
  </si>
  <si>
    <t>198004202015031001</t>
  </si>
  <si>
    <t>Analis Perumahan</t>
  </si>
  <si>
    <t>1371112004800010</t>
  </si>
  <si>
    <t>08126792072</t>
  </si>
  <si>
    <t>andrei_ftua@yahoo.co.id</t>
  </si>
  <si>
    <t>DESI ELIZA, S.T.</t>
  </si>
  <si>
    <t>197612232007012007</t>
  </si>
  <si>
    <t>1376016312760002</t>
  </si>
  <si>
    <t>085355163775</t>
  </si>
  <si>
    <t>desi.eliza@yahoo.com</t>
  </si>
  <si>
    <t>BENNY AZMAR, S.K.M.</t>
  </si>
  <si>
    <t>198312122009021003</t>
  </si>
  <si>
    <t>Pengelola Perumahan Dan Permukiman</t>
  </si>
  <si>
    <t>1373011212830003</t>
  </si>
  <si>
    <t>081363165824</t>
  </si>
  <si>
    <t>bennysabar@gmail.com</t>
  </si>
  <si>
    <t>LINA STEFANI, A.Md.</t>
  </si>
  <si>
    <t>198605152010012017</t>
  </si>
  <si>
    <t>1375015505860003</t>
  </si>
  <si>
    <t>085263550818</t>
  </si>
  <si>
    <t>ollien.tiffanie@gmail.com</t>
  </si>
  <si>
    <t>ERDI ADRIZA, S.Pd.SD</t>
  </si>
  <si>
    <t>198102202005012005</t>
  </si>
  <si>
    <t>1376016002810001</t>
  </si>
  <si>
    <t>082388018992</t>
  </si>
  <si>
    <t>afza0602@gmail.com</t>
  </si>
  <si>
    <t>RIFKA HIDAYANI, A.Md.</t>
  </si>
  <si>
    <t>199003022015032001</t>
  </si>
  <si>
    <t>Pengelola Perumahan dan Pemukiman</t>
  </si>
  <si>
    <t>1375024203900003</t>
  </si>
  <si>
    <t>085262323204</t>
  </si>
  <si>
    <t>rifka.hidayani90@gmail.com</t>
  </si>
  <si>
    <t>MARDIANA</t>
  </si>
  <si>
    <t>197506032007012006</t>
  </si>
  <si>
    <t>1307034306750001</t>
  </si>
  <si>
    <t>08126772403</t>
  </si>
  <si>
    <t>mardiana03061975@gmail.com</t>
  </si>
  <si>
    <t>WENI HANDAYANI, A.Md.</t>
  </si>
  <si>
    <t>198401152015032001</t>
  </si>
  <si>
    <t>1306065501840002</t>
  </si>
  <si>
    <t>082384416454</t>
  </si>
  <si>
    <t>wenihandayani1984@gmail.com</t>
  </si>
  <si>
    <t>AGUNG PRIHANDANA, A.Md</t>
  </si>
  <si>
    <t>199106272015031002</t>
  </si>
  <si>
    <t>1376012706910001</t>
  </si>
  <si>
    <t>081270400081</t>
  </si>
  <si>
    <t>agungprohandana.ap@gmail.com</t>
  </si>
  <si>
    <t>EKO SURIADI</t>
  </si>
  <si>
    <t>197911282010011004</t>
  </si>
  <si>
    <t>Juru Survey Pemukiman Perumahan</t>
  </si>
  <si>
    <t>1376012811790008</t>
  </si>
  <si>
    <t>085263884820</t>
  </si>
  <si>
    <t>ekosuryadidishub@gmail.com</t>
  </si>
  <si>
    <t>YUSRIZAL</t>
  </si>
  <si>
    <t>197206152007011013</t>
  </si>
  <si>
    <t>1376031506720001</t>
  </si>
  <si>
    <t>081371003236</t>
  </si>
  <si>
    <t>zalyusri30@yahoo.com</t>
  </si>
  <si>
    <t>GUSNI WARMAN</t>
  </si>
  <si>
    <t>197208042012121002</t>
  </si>
  <si>
    <t>1307030408720001</t>
  </si>
  <si>
    <t>085375347148</t>
  </si>
  <si>
    <t>sayani975@yahoo.com</t>
  </si>
  <si>
    <t>Dr. DASRIL, S.Pd., M.Pd.</t>
  </si>
  <si>
    <t>196603011988021002</t>
  </si>
  <si>
    <t>S-3</t>
  </si>
  <si>
    <t>1376010103660001</t>
  </si>
  <si>
    <t>081363587566</t>
  </si>
  <si>
    <t>dasrilmpd@gmail.com</t>
  </si>
  <si>
    <t>Dinas Pendidikan</t>
  </si>
  <si>
    <t>Drs. DANIL DEFO, M.Si.</t>
  </si>
  <si>
    <t>197403251993021001</t>
  </si>
  <si>
    <t>1306082503740001</t>
  </si>
  <si>
    <t>085263234466</t>
  </si>
  <si>
    <t>danil.defo1974@gmail.com</t>
  </si>
  <si>
    <t>SYAFNI HASNI, S.Pd</t>
  </si>
  <si>
    <t>196811041994032001</t>
  </si>
  <si>
    <t>Kabid PAUD dan Pendidikan Non Formal dan Informal</t>
  </si>
  <si>
    <t>1376034411680001</t>
  </si>
  <si>
    <t>081363393917</t>
  </si>
  <si>
    <t>syafnihasni@gmail.com</t>
  </si>
  <si>
    <t>FIQIH RAHMAT. SY, S.Kom.</t>
  </si>
  <si>
    <t>198407122010011011</t>
  </si>
  <si>
    <t>Kabid Pendidik dan Tenaga Kependidikan</t>
  </si>
  <si>
    <t>1376014411830002</t>
  </si>
  <si>
    <t>085274030285</t>
  </si>
  <si>
    <t>fiqihrahmatsy@gmail.com</t>
  </si>
  <si>
    <t>RINA SUSANTI, S.Kom.</t>
  </si>
  <si>
    <t>198008162008032001</t>
  </si>
  <si>
    <t>1376025608800006</t>
  </si>
  <si>
    <t>081267519651</t>
  </si>
  <si>
    <t>rina.susanti.1516@gmail.com</t>
  </si>
  <si>
    <t>NIKMAT ELVA, M.Pd</t>
  </si>
  <si>
    <t>198311082006042008</t>
  </si>
  <si>
    <t>Kasi Kurikulum dan Peserta Didik SD</t>
  </si>
  <si>
    <t>1376014811830002</t>
  </si>
  <si>
    <t>081363642809</t>
  </si>
  <si>
    <t>nikmatelva@yahoo.co.id</t>
  </si>
  <si>
    <t>FEMIRIA SARI, S.E.</t>
  </si>
  <si>
    <t>198205012010012022</t>
  </si>
  <si>
    <t>Kasi Kurikulum dan Peserta Didik SMP</t>
  </si>
  <si>
    <t>1376014105820002</t>
  </si>
  <si>
    <t>082170212716</t>
  </si>
  <si>
    <t>femiriasari@ymail.com</t>
  </si>
  <si>
    <t>DILAFATMA, S.Pd., M.M.</t>
  </si>
  <si>
    <t>197808151997022001</t>
  </si>
  <si>
    <t>Kasi PAUD</t>
  </si>
  <si>
    <t>1376015508780001</t>
  </si>
  <si>
    <t>085278613672</t>
  </si>
  <si>
    <t>dilafatma75@gmail.com</t>
  </si>
  <si>
    <t>NELWITA, S.E.</t>
  </si>
  <si>
    <t>198005222014062008</t>
  </si>
  <si>
    <t>Kasi Pendidikan Non Formal dan Informal</t>
  </si>
  <si>
    <t>1376016205800001</t>
  </si>
  <si>
    <t>081266811464</t>
  </si>
  <si>
    <t>bidangptk2017@gmail.com</t>
  </si>
  <si>
    <t>RAHMAWATI, S.Pd</t>
  </si>
  <si>
    <t>198607152011012002</t>
  </si>
  <si>
    <t>Kasi Pendidik dan Tenaga Kependidikan PAUDNI</t>
  </si>
  <si>
    <t>1373025507860002</t>
  </si>
  <si>
    <t>081378050827</t>
  </si>
  <si>
    <t>rahmawatiandrianfarel@gmail.com</t>
  </si>
  <si>
    <t>NELFIA ANENDRI, S.IP</t>
  </si>
  <si>
    <t>197006071990032002</t>
  </si>
  <si>
    <t>Kasi Pendidik dan Tenaga Kependidikan Pendidikan Dasar</t>
  </si>
  <si>
    <t>1376034706700002</t>
  </si>
  <si>
    <t>081363587817</t>
  </si>
  <si>
    <t>nelfia.70@gmail.com</t>
  </si>
  <si>
    <t>SOSPIDARMI, S.Pd</t>
  </si>
  <si>
    <t>196705021991031014</t>
  </si>
  <si>
    <t>1376030205670001</t>
  </si>
  <si>
    <t>082170134952</t>
  </si>
  <si>
    <t>sospidarmi1967@gmail.com</t>
  </si>
  <si>
    <t>JON ANDESTA</t>
  </si>
  <si>
    <t>196801161990031003</t>
  </si>
  <si>
    <t>1376031601680002</t>
  </si>
  <si>
    <t>081363480341</t>
  </si>
  <si>
    <t>andesta.ecin@yahoo.com</t>
  </si>
  <si>
    <t>JANUAR ARIFIN, S.Pd.SD</t>
  </si>
  <si>
    <t>197101231994081002</t>
  </si>
  <si>
    <t>Analis Pembelajaran Kursus dan Pelatihan</t>
  </si>
  <si>
    <t>2105012301710001</t>
  </si>
  <si>
    <t>081364155729</t>
  </si>
  <si>
    <t>januararifin.spd@gmail.com</t>
  </si>
  <si>
    <t>ELIZA DEWITA, S.Pd</t>
  </si>
  <si>
    <t>196905232008012001</t>
  </si>
  <si>
    <t>Analis Pengembangan Pendidikan Anak Usia Dini dan Nonformal</t>
  </si>
  <si>
    <t>1307026305690001</t>
  </si>
  <si>
    <t>085375712781</t>
  </si>
  <si>
    <t>elizadewita23@gmail.com</t>
  </si>
  <si>
    <t>ERWIN HENDARTO, S.Pd. M.Pd</t>
  </si>
  <si>
    <t>198002072005011004</t>
  </si>
  <si>
    <t>Analis Pengembangan Peserta Didik SMP</t>
  </si>
  <si>
    <t>1376010702800003</t>
  </si>
  <si>
    <t>089531611289</t>
  </si>
  <si>
    <t>erwinhendarto7@gmail.com</t>
  </si>
  <si>
    <t>INDAH AMALIA, S.E., Akt.</t>
  </si>
  <si>
    <t>198401182011012001</t>
  </si>
  <si>
    <t>1371035801840003</t>
  </si>
  <si>
    <t>ai_ailama@yahoo.co.id</t>
  </si>
  <si>
    <t>RAMAYANI, S.Pd.</t>
  </si>
  <si>
    <t>198706142011012001</t>
  </si>
  <si>
    <t>Analis Pengembangan Sumber Daya Manusia PAUDNI dan Non Formal</t>
  </si>
  <si>
    <t>1371025406870003</t>
  </si>
  <si>
    <t>081266101501</t>
  </si>
  <si>
    <t>ramayanisarwin@yahoo.com</t>
  </si>
  <si>
    <t>ROZA RISMASARI, S.E., M.M.</t>
  </si>
  <si>
    <t>197906112014062004</t>
  </si>
  <si>
    <t>Analis Data dan Informasi Pendidik dan Tenaga Kependidikan</t>
  </si>
  <si>
    <t>1376015106790003</t>
  </si>
  <si>
    <t>081267971098</t>
  </si>
  <si>
    <t>roza.rismasari@gmail.com</t>
  </si>
  <si>
    <t>YUHERNAWATI, S.E.</t>
  </si>
  <si>
    <t>198206212007012014</t>
  </si>
  <si>
    <t>1376026106820004</t>
  </si>
  <si>
    <t>085274144950</t>
  </si>
  <si>
    <t>yuhernawati82@gmail.com</t>
  </si>
  <si>
    <t>DEWI ARIESTINA, S.Sos</t>
  </si>
  <si>
    <t>198301062009012001</t>
  </si>
  <si>
    <t>Analis Data dan Informasi</t>
  </si>
  <si>
    <t>1376024601830002</t>
  </si>
  <si>
    <t>081261622164</t>
  </si>
  <si>
    <t>dewiariestina@gmail.com</t>
  </si>
  <si>
    <t>IRMA SURYANI, S.T.</t>
  </si>
  <si>
    <t>198409302014062003</t>
  </si>
  <si>
    <t>Penyusun Rencana Kegiatan dan Anggaran</t>
  </si>
  <si>
    <t>1376027009840002</t>
  </si>
  <si>
    <t>081363317847</t>
  </si>
  <si>
    <t>nairmair@gmail.com</t>
  </si>
  <si>
    <t>ZENO EDWARD, S.Sos</t>
  </si>
  <si>
    <t>198404062014061002</t>
  </si>
  <si>
    <t>Analis Prasarana Pendidikan</t>
  </si>
  <si>
    <t>1376030604840001</t>
  </si>
  <si>
    <t>081374416602</t>
  </si>
  <si>
    <t>zenoedward2016@gmail.com</t>
  </si>
  <si>
    <t>ERLINA DELFINA, A.Md.</t>
  </si>
  <si>
    <t>197506252014062002</t>
  </si>
  <si>
    <t>1376026506750004</t>
  </si>
  <si>
    <t>081363016151</t>
  </si>
  <si>
    <t>delfinaerlina@gmail.com</t>
  </si>
  <si>
    <t>MEGAWATI, S.A.P</t>
  </si>
  <si>
    <t>198205152010012002</t>
  </si>
  <si>
    <t>1376015505820007</t>
  </si>
  <si>
    <t>08116690852</t>
  </si>
  <si>
    <t>megawati0882@gmail.com</t>
  </si>
  <si>
    <t>JUMNI ZULFIKAR, S.A.P.</t>
  </si>
  <si>
    <t>197702062007011005</t>
  </si>
  <si>
    <t>1376020602770002</t>
  </si>
  <si>
    <t>085272949798</t>
  </si>
  <si>
    <t>zulfikarjumni@gmail.com</t>
  </si>
  <si>
    <t>MAIZAR EFFENDI</t>
  </si>
  <si>
    <t>197005182007011006</t>
  </si>
  <si>
    <t>1376021805700002</t>
  </si>
  <si>
    <t>081374535818</t>
  </si>
  <si>
    <t>maizareffendi@gmail.com</t>
  </si>
  <si>
    <t>SALMI FITRI, S.A.P</t>
  </si>
  <si>
    <t>198108182014062006</t>
  </si>
  <si>
    <t>Analis Pengembangan Sarana dan Prasarana Pembelajaran</t>
  </si>
  <si>
    <t>1376015808810001</t>
  </si>
  <si>
    <t>081267879918</t>
  </si>
  <si>
    <t>fitrirasyid1518@gmail.com</t>
  </si>
  <si>
    <t>NELSIH HERLINDA, S.A.P</t>
  </si>
  <si>
    <t>198306102014062008</t>
  </si>
  <si>
    <t>1307105006830001</t>
  </si>
  <si>
    <t>081216943273</t>
  </si>
  <si>
    <t>herlindanelsih@gmail.com</t>
  </si>
  <si>
    <t>RAHMAWATI, S.A.P</t>
  </si>
  <si>
    <t>198405202008012003</t>
  </si>
  <si>
    <t>1376016005840013</t>
  </si>
  <si>
    <t>085263073184</t>
  </si>
  <si>
    <t>wati46332@gmail.com</t>
  </si>
  <si>
    <t>SYAFRIL, S.A.P.</t>
  </si>
  <si>
    <t>198007022014061002</t>
  </si>
  <si>
    <t>Analis Pengembangan Kompetensi</t>
  </si>
  <si>
    <t>1307090207800004</t>
  </si>
  <si>
    <t>085263086165</t>
  </si>
  <si>
    <t>syafril.spd80@gmail.com</t>
  </si>
  <si>
    <t>HENNITA SUSANTI, S.A.P.</t>
  </si>
  <si>
    <t>198204292008012002</t>
  </si>
  <si>
    <t>1376026904820001</t>
  </si>
  <si>
    <t>082387483642</t>
  </si>
  <si>
    <t>hennitahelmi@yahoo.co.id</t>
  </si>
  <si>
    <t>RIFA DEFITA</t>
  </si>
  <si>
    <t>197407132009012001</t>
  </si>
  <si>
    <t>Pengadministrasi Kurikulum Pendidikan Dasar</t>
  </si>
  <si>
    <t>1376025307740002</t>
  </si>
  <si>
    <t>081363749796</t>
  </si>
  <si>
    <t>rifadefita13@gmail.com</t>
  </si>
  <si>
    <t>NOFRI WAHYUDI, A.Ma.</t>
  </si>
  <si>
    <t>198011242010011012</t>
  </si>
  <si>
    <t>1376022411800001</t>
  </si>
  <si>
    <t>081363858250</t>
  </si>
  <si>
    <t>Nofripitopang@gmail.com</t>
  </si>
  <si>
    <t>IYON</t>
  </si>
  <si>
    <t>196711062009011001</t>
  </si>
  <si>
    <t>1376020611670001</t>
  </si>
  <si>
    <t>085263350547</t>
  </si>
  <si>
    <t>bkd.payakumbuh@gmail.com</t>
  </si>
  <si>
    <t>MAHDALENA</t>
  </si>
  <si>
    <t>197702042010012002</t>
  </si>
  <si>
    <t>1376014402770001</t>
  </si>
  <si>
    <t>085263418181</t>
  </si>
  <si>
    <t>mahdalena4277@gmail.com</t>
  </si>
  <si>
    <t>ALIM BAHTAR</t>
  </si>
  <si>
    <t>196807232007011002</t>
  </si>
  <si>
    <t>1376012307680002</t>
  </si>
  <si>
    <t>081266722791</t>
  </si>
  <si>
    <t>alimbahatar@gmail.com</t>
  </si>
  <si>
    <t>MONZA HARIYANTO</t>
  </si>
  <si>
    <t>198110162014061002</t>
  </si>
  <si>
    <t>1376011610810001</t>
  </si>
  <si>
    <t>085834702094</t>
  </si>
  <si>
    <t>monzaharianto@gamil.com</t>
  </si>
  <si>
    <t>HERLAMBANG</t>
  </si>
  <si>
    <t>199203092011011001</t>
  </si>
  <si>
    <t>Teknisi Sarana dan Prasarana</t>
  </si>
  <si>
    <t>IWALDI</t>
  </si>
  <si>
    <t>197611102007011007</t>
  </si>
  <si>
    <t>1376021011760009</t>
  </si>
  <si>
    <t>081267973391</t>
  </si>
  <si>
    <t>iwaldipyk@gamil.com</t>
  </si>
  <si>
    <t>BUDI WATI, S.Pd</t>
  </si>
  <si>
    <t>197305102007012009</t>
  </si>
  <si>
    <t>Analis Pendampingan Belajar</t>
  </si>
  <si>
    <t>1307035005730001</t>
  </si>
  <si>
    <t>081275876674</t>
  </si>
  <si>
    <t>bwati9718@gmail.com</t>
  </si>
  <si>
    <t>Sanggar Kegiatan Belajar</t>
  </si>
  <si>
    <t>YUSPITA</t>
  </si>
  <si>
    <t>196807062014062002</t>
  </si>
  <si>
    <t>1376011008650004</t>
  </si>
  <si>
    <t>085365964742</t>
  </si>
  <si>
    <t>yuspita0607@gmail.com</t>
  </si>
  <si>
    <t>DESIS TRA AWALIAH</t>
  </si>
  <si>
    <t>197508162014062003</t>
  </si>
  <si>
    <t>1376035608750001</t>
  </si>
  <si>
    <t>085263518075</t>
  </si>
  <si>
    <t>desistraawaliah@gmail.com</t>
  </si>
  <si>
    <t>DESWINDA, A.Ma.</t>
  </si>
  <si>
    <t>197911122008012004</t>
  </si>
  <si>
    <t>1307035211790001</t>
  </si>
  <si>
    <t>085263307879</t>
  </si>
  <si>
    <t>deswindazamri@gmail.com</t>
  </si>
  <si>
    <t>SMPN 1 Payakumbuh</t>
  </si>
  <si>
    <t>RENI LORETA</t>
  </si>
  <si>
    <t>196802222007012004</t>
  </si>
  <si>
    <t>1376016202680004</t>
  </si>
  <si>
    <t>08126785288</t>
  </si>
  <si>
    <t>reninasrul08@gmail.com</t>
  </si>
  <si>
    <t>LINDA HERWATI, S.Pd</t>
  </si>
  <si>
    <t>197412142014062002</t>
  </si>
  <si>
    <t>1402025412740001</t>
  </si>
  <si>
    <t>085278134800</t>
  </si>
  <si>
    <t>SMPN 2 Payakumbuh</t>
  </si>
  <si>
    <t>DESI SRI YANTI, S.Sos.</t>
  </si>
  <si>
    <t>198201172007012002</t>
  </si>
  <si>
    <t>1376015701820001</t>
  </si>
  <si>
    <t>085374227794</t>
  </si>
  <si>
    <t>humaira.desi@yahoo.co.id</t>
  </si>
  <si>
    <t>SRI NOVIA</t>
  </si>
  <si>
    <t>197403142007012005</t>
  </si>
  <si>
    <t>TRI SUSANTI</t>
  </si>
  <si>
    <t>197910032014062003</t>
  </si>
  <si>
    <t>1307044310790002</t>
  </si>
  <si>
    <t>085278286830</t>
  </si>
  <si>
    <t>tharyazizi@gmail.com</t>
  </si>
  <si>
    <t>SMPN 3 Payakumbuh</t>
  </si>
  <si>
    <t>SURYATI, S.PdI</t>
  </si>
  <si>
    <t>196807172007012003</t>
  </si>
  <si>
    <t>1376015707680005</t>
  </si>
  <si>
    <t>'085274256457</t>
  </si>
  <si>
    <t>suryatibunda1968@gmail.com</t>
  </si>
  <si>
    <t>SMPN 4 Payakumbuh</t>
  </si>
  <si>
    <t>RUSYDA RUSLI, S.Sos</t>
  </si>
  <si>
    <t>197703111998022001</t>
  </si>
  <si>
    <t>1376015103770004</t>
  </si>
  <si>
    <t>085376544881</t>
  </si>
  <si>
    <t>rusydarusli11@gmail.com</t>
  </si>
  <si>
    <t>AMIRSAL</t>
  </si>
  <si>
    <t>196608201986021001</t>
  </si>
  <si>
    <t>1376022008660001</t>
  </si>
  <si>
    <t>085278256649</t>
  </si>
  <si>
    <t>amirsalyas66@yahoo.co.id</t>
  </si>
  <si>
    <t>ANDESNA SRI HARTATI</t>
  </si>
  <si>
    <t>196812012008012009</t>
  </si>
  <si>
    <t>Pengadministrasi Kesiswaan</t>
  </si>
  <si>
    <t>1376014112680004</t>
  </si>
  <si>
    <t>082284055882</t>
  </si>
  <si>
    <t>andesnasrihartati@gmail.com</t>
  </si>
  <si>
    <t>IDRAWATI, S.E.</t>
  </si>
  <si>
    <t>197904022007012005</t>
  </si>
  <si>
    <t>1376034204790001</t>
  </si>
  <si>
    <t>082174099075</t>
  </si>
  <si>
    <t>idrawatiedi@gmail.com</t>
  </si>
  <si>
    <t>SMPN 5 Payakumbuh</t>
  </si>
  <si>
    <t>TUTI LESTARI, S.E.</t>
  </si>
  <si>
    <t>198202262009012003</t>
  </si>
  <si>
    <t>1376036602820002</t>
  </si>
  <si>
    <t>081266832266</t>
  </si>
  <si>
    <t>PONIMAN</t>
  </si>
  <si>
    <t>197907102007011006</t>
  </si>
  <si>
    <t>1376031007790004</t>
  </si>
  <si>
    <t>085278070585</t>
  </si>
  <si>
    <t>poniman_namakoe@yahoo.com</t>
  </si>
  <si>
    <t>NOVALIA ROZA</t>
  </si>
  <si>
    <t>197911212014062003</t>
  </si>
  <si>
    <t>1376016111790001</t>
  </si>
  <si>
    <t>085263774488</t>
  </si>
  <si>
    <t>nova38301@gmail.com</t>
  </si>
  <si>
    <t>SMPN 6 Payakumbuh</t>
  </si>
  <si>
    <t>ZUL EFENDI</t>
  </si>
  <si>
    <t>196605152007011006</t>
  </si>
  <si>
    <t>1376011505660002</t>
  </si>
  <si>
    <t>085263196261</t>
  </si>
  <si>
    <t>zulefenditomi66@gmail.com</t>
  </si>
  <si>
    <t>IWANTONIUS, S.Pd</t>
  </si>
  <si>
    <t>198604182011011001</t>
  </si>
  <si>
    <t>1304011804860002</t>
  </si>
  <si>
    <t>082386919497</t>
  </si>
  <si>
    <t>iwantonius1986@gmail.com</t>
  </si>
  <si>
    <t>SMPN 7 Payakumbuh</t>
  </si>
  <si>
    <t>YUSNA TUTRIANI</t>
  </si>
  <si>
    <t>196701201986022002</t>
  </si>
  <si>
    <t>1376026001670001</t>
  </si>
  <si>
    <t>082391625765</t>
  </si>
  <si>
    <t>yusnatutriani@gmail.com</t>
  </si>
  <si>
    <t>RENI JUNITA</t>
  </si>
  <si>
    <t>197806102010012004</t>
  </si>
  <si>
    <t>1376042108740001</t>
  </si>
  <si>
    <t>082384835263</t>
  </si>
  <si>
    <t>junitareni.78@gmail.com</t>
  </si>
  <si>
    <t>DEWI SRI MULYANI, S.Pd</t>
  </si>
  <si>
    <t>197901262010012002</t>
  </si>
  <si>
    <t>1307136601790002</t>
  </si>
  <si>
    <t>081267587833</t>
  </si>
  <si>
    <t>Dewisrimulyani79@gmail.com</t>
  </si>
  <si>
    <t>SMPN 8 Payakumbuh</t>
  </si>
  <si>
    <t>LOLY JAFILUS, S.A.P</t>
  </si>
  <si>
    <t>198405032014062002</t>
  </si>
  <si>
    <t>Analis Pengembangan Peserta Didik SD</t>
  </si>
  <si>
    <t>1376014305840004</t>
  </si>
  <si>
    <t>082384343570</t>
  </si>
  <si>
    <t>lolyjafilus1984@gmail.com</t>
  </si>
  <si>
    <t>DESI EFRIDA, S.A.P.</t>
  </si>
  <si>
    <t>198212072014062006</t>
  </si>
  <si>
    <t>1376014712820002</t>
  </si>
  <si>
    <t>081363148987</t>
  </si>
  <si>
    <t>desiefrida06@gmail.com</t>
  </si>
  <si>
    <t>SMPN 9 Payakumbuh</t>
  </si>
  <si>
    <t>LORA AYU NANDA PUTRI, S.Pd</t>
  </si>
  <si>
    <t>198605232011012002</t>
  </si>
  <si>
    <t>1375016305860001</t>
  </si>
  <si>
    <t>085763190938</t>
  </si>
  <si>
    <t>loraayunandapurti@gmail.com</t>
  </si>
  <si>
    <t>SMPN 10 Payakumbuh</t>
  </si>
  <si>
    <t>EVI SOFIARNI, S.Pd.</t>
  </si>
  <si>
    <t>197505232014062003</t>
  </si>
  <si>
    <t>Pengadministrasi Kependidikan</t>
  </si>
  <si>
    <t>1376026305750001</t>
  </si>
  <si>
    <t>081363980920</t>
  </si>
  <si>
    <t>evisofiarni75@gmail.com</t>
  </si>
  <si>
    <t>SDN 01 Payakumbuh</t>
  </si>
  <si>
    <t>ARDICUT</t>
  </si>
  <si>
    <t>197311292007011003</t>
  </si>
  <si>
    <t>1376022911730005</t>
  </si>
  <si>
    <t>081266991092</t>
  </si>
  <si>
    <t>ardicuticut@gmail.com</t>
  </si>
  <si>
    <t>SDN 05 Payakumbuh</t>
  </si>
  <si>
    <t>INDRAWATI</t>
  </si>
  <si>
    <t>196712192014062003</t>
  </si>
  <si>
    <t>1376015912670003</t>
  </si>
  <si>
    <t>indrawatighani67@gmail.com</t>
  </si>
  <si>
    <t>SDN 13 Payakumbuh</t>
  </si>
  <si>
    <t>DRAMENDRA</t>
  </si>
  <si>
    <t>197707252007011007</t>
  </si>
  <si>
    <t>1376042507770001</t>
  </si>
  <si>
    <t>085374649359</t>
  </si>
  <si>
    <t>dramendra628@gmail.com</t>
  </si>
  <si>
    <t>SDN 17 Payakumbuh</t>
  </si>
  <si>
    <t>SYAIFUL EFENDI</t>
  </si>
  <si>
    <t>197701122000121001</t>
  </si>
  <si>
    <t>1376031201770002</t>
  </si>
  <si>
    <t>082391625969</t>
  </si>
  <si>
    <t>efendisyaiful48@gmail.com</t>
  </si>
  <si>
    <t>SDN 19 Payakumbuh</t>
  </si>
  <si>
    <t>KOSMIATI</t>
  </si>
  <si>
    <t>196706122014062001</t>
  </si>
  <si>
    <t>1376025206670002</t>
  </si>
  <si>
    <t>082391178383</t>
  </si>
  <si>
    <t>kosmiati1206@gmail.com</t>
  </si>
  <si>
    <t>SDN 41 Payakumbuh</t>
  </si>
  <si>
    <t>WILHENDRI YENIS</t>
  </si>
  <si>
    <t>197412122014061005</t>
  </si>
  <si>
    <t>1376011212740003</t>
  </si>
  <si>
    <t>085375532250</t>
  </si>
  <si>
    <t>wilhendriyenis1974@gmail.com</t>
  </si>
  <si>
    <t>SDN 44 Payakumbuh</t>
  </si>
  <si>
    <t>IJAL</t>
  </si>
  <si>
    <t>196801162007011002</t>
  </si>
  <si>
    <t>1376031601680001</t>
  </si>
  <si>
    <t>082169742767</t>
  </si>
  <si>
    <t>ijal1968@gmail.com</t>
  </si>
  <si>
    <t>SDN 51 Payakumbuh</t>
  </si>
  <si>
    <t>IRWAN SUWANDI. SN, S.IP</t>
  </si>
  <si>
    <t>198203282010011009</t>
  </si>
  <si>
    <t>1307042603820001</t>
  </si>
  <si>
    <t>085278207141</t>
  </si>
  <si>
    <t>irwan_ssn@yahoo.com</t>
  </si>
  <si>
    <t>Dinas Sosial</t>
  </si>
  <si>
    <t>Drs. B. NASUTION, M.M.</t>
  </si>
  <si>
    <t>196712311992031041</t>
  </si>
  <si>
    <t>1376013112670012</t>
  </si>
  <si>
    <t>082383250101</t>
  </si>
  <si>
    <t>b.nasution3167@gmail.com</t>
  </si>
  <si>
    <t>KURNIAWAN SYAH PUTRA, S.Sos. MAP</t>
  </si>
  <si>
    <t>197204021992031003</t>
  </si>
  <si>
    <t>Kabid Perlindungan, Rehabilitasi dan Jaminan Sosial</t>
  </si>
  <si>
    <t>1306030204720001</t>
  </si>
  <si>
    <t>081266293000</t>
  </si>
  <si>
    <t>kurniawansyahputra705@gmail.com</t>
  </si>
  <si>
    <t>REINI MEIDIA HASTY, S.Psi</t>
  </si>
  <si>
    <t>198205232005012004</t>
  </si>
  <si>
    <t>1375016305820002</t>
  </si>
  <si>
    <t>081372452244</t>
  </si>
  <si>
    <t>reini.meidia@gmail.com</t>
  </si>
  <si>
    <t>PUTRI TANIA, S.E</t>
  </si>
  <si>
    <t>198512192015032002</t>
  </si>
  <si>
    <t>1371115912850004</t>
  </si>
  <si>
    <t>085263175179</t>
  </si>
  <si>
    <t>putritaniahanife@gmail.com</t>
  </si>
  <si>
    <t>RONI ALAMSYAH LUBIS, S.TI</t>
  </si>
  <si>
    <t>198906022019021001</t>
  </si>
  <si>
    <t>1207260206890007</t>
  </si>
  <si>
    <t>081264844616</t>
  </si>
  <si>
    <t>roni.loebis@gmail.com</t>
  </si>
  <si>
    <t>PEBBI VADILLAH, S.T.</t>
  </si>
  <si>
    <t>198602132005011002</t>
  </si>
  <si>
    <t>Analis Rehabilitasi Masalah Sosial</t>
  </si>
  <si>
    <t>1376031302860001</t>
  </si>
  <si>
    <t>082284217557</t>
  </si>
  <si>
    <t>pebbi.vadillah@gmail.com</t>
  </si>
  <si>
    <t>YONITA AKRONA</t>
  </si>
  <si>
    <t>198109162011012001</t>
  </si>
  <si>
    <t>1376025609810003</t>
  </si>
  <si>
    <t>085375720002</t>
  </si>
  <si>
    <t>akronaona43@gmail.com</t>
  </si>
  <si>
    <t>RIDWAN EFENDI</t>
  </si>
  <si>
    <t>198112132014061002</t>
  </si>
  <si>
    <t>Pengadministrasi Rehabilitasi Masalah Sosial</t>
  </si>
  <si>
    <t>1376011312810005</t>
  </si>
  <si>
    <t>082386395588</t>
  </si>
  <si>
    <t>ridwanefendi.online@gmail.com</t>
  </si>
  <si>
    <t>197309182012121001</t>
  </si>
  <si>
    <t>1376011809730001</t>
  </si>
  <si>
    <t>081372925927</t>
  </si>
  <si>
    <t>riswandi070719@gmail.com</t>
  </si>
  <si>
    <t>YUNIDA FATWA, S.Sos., M.Si.</t>
  </si>
  <si>
    <t>196706011988092001</t>
  </si>
  <si>
    <t>1376014106670003</t>
  </si>
  <si>
    <t>081363285455</t>
  </si>
  <si>
    <t>fatwayunida@gmail.com</t>
  </si>
  <si>
    <t>Dinas Tenaga Kerja dan Perindustrian</t>
  </si>
  <si>
    <t>DONISA PUTRA, S.Sos.</t>
  </si>
  <si>
    <t>197406021997031001</t>
  </si>
  <si>
    <t>1376050206740001</t>
  </si>
  <si>
    <t>081363766699</t>
  </si>
  <si>
    <t>donipanghulu@gmail.com</t>
  </si>
  <si>
    <t>BAMBANG HERMANTO, S.T., M.S.E, MA</t>
  </si>
  <si>
    <t>197910042005011006</t>
  </si>
  <si>
    <t>Kabid Industri</t>
  </si>
  <si>
    <t>1376010410790001</t>
  </si>
  <si>
    <t>082385536100</t>
  </si>
  <si>
    <t>bambang_herm@yahoo.com</t>
  </si>
  <si>
    <t>NOVIT ARDY, S.Sos.,M.M.</t>
  </si>
  <si>
    <t>198006202009011013</t>
  </si>
  <si>
    <t>1304042006800003</t>
  </si>
  <si>
    <t>085374741234</t>
  </si>
  <si>
    <t>novitardy679@gmail.com</t>
  </si>
  <si>
    <t>UPTD Pusat Pelayanan dan Pengembangan Rendang</t>
  </si>
  <si>
    <t>DEWI AFRIANTI, S.E.</t>
  </si>
  <si>
    <t>197412162007012020</t>
  </si>
  <si>
    <t>1376015612740001</t>
  </si>
  <si>
    <t>081261906974</t>
  </si>
  <si>
    <t>dewiafrianti69@gmail.com</t>
  </si>
  <si>
    <t>RENDY ROZENO, A.Md.</t>
  </si>
  <si>
    <t>198712092011011001</t>
  </si>
  <si>
    <t>1304010912870004</t>
  </si>
  <si>
    <t>085274178860</t>
  </si>
  <si>
    <t>rendyrozeno@gmail.com</t>
  </si>
  <si>
    <t>MARDA YOLANDA, S.Pd.</t>
  </si>
  <si>
    <t>198603132009012002</t>
  </si>
  <si>
    <t>Analisis Kompetensi dan Kualifikasi Tenaga Kerja</t>
  </si>
  <si>
    <t>1376015303860002</t>
  </si>
  <si>
    <t>085355430802</t>
  </si>
  <si>
    <t>mardayolanda86@gmail.com</t>
  </si>
  <si>
    <t>MARDIATI, S.E.</t>
  </si>
  <si>
    <t>198004242010012012</t>
  </si>
  <si>
    <t>1305126404800001</t>
  </si>
  <si>
    <t>081378124006</t>
  </si>
  <si>
    <t>ambomardiati@gmail.com</t>
  </si>
  <si>
    <t>DWI UTAMI NINGRUM, S.STP</t>
  </si>
  <si>
    <t>199705062019082001</t>
  </si>
  <si>
    <t>1376014605970004</t>
  </si>
  <si>
    <t>085264604459</t>
  </si>
  <si>
    <t>dwiningrum703@gmail.com</t>
  </si>
  <si>
    <t>ANISA HIDAYATUL FITRI, S.Tr.IP</t>
  </si>
  <si>
    <t>199901252021082001</t>
  </si>
  <si>
    <t>Analis Industri</t>
  </si>
  <si>
    <t>1376015811770001</t>
  </si>
  <si>
    <t>081382725001</t>
  </si>
  <si>
    <t>anisahidatulF1@gmail.com</t>
  </si>
  <si>
    <t>USNELA WARNI</t>
  </si>
  <si>
    <t>197508232007012006</t>
  </si>
  <si>
    <t>1307136308750001</t>
  </si>
  <si>
    <t>081374789943</t>
  </si>
  <si>
    <t>usnelawarni75@gmail.com</t>
  </si>
  <si>
    <t>MERI DESWATI, S.Akun</t>
  </si>
  <si>
    <t>198512182014062005</t>
  </si>
  <si>
    <t>1376025812850002</t>
  </si>
  <si>
    <t>082384835261</t>
  </si>
  <si>
    <t>mherydeswati.jmbk@gmail.com</t>
  </si>
  <si>
    <t>MUHAMMAD IKBAL</t>
  </si>
  <si>
    <t>198303232010011006</t>
  </si>
  <si>
    <t>1376032303830001</t>
  </si>
  <si>
    <t>081266069602</t>
  </si>
  <si>
    <t>mi6617423@gmail.com</t>
  </si>
  <si>
    <t>Drs. A H AGUSTION</t>
  </si>
  <si>
    <t>196408091988031002</t>
  </si>
  <si>
    <t>1376010908640002</t>
  </si>
  <si>
    <t>085263338257</t>
  </si>
  <si>
    <t>ahagustion@gmail.com</t>
  </si>
  <si>
    <t>Dinas P3A dan P2, Keluarga Berencana</t>
  </si>
  <si>
    <t>Dra. LILI SEPRIMA HIDAYANI, M.Si.</t>
  </si>
  <si>
    <t>196709201992032004</t>
  </si>
  <si>
    <t>1376016009670601</t>
  </si>
  <si>
    <t>085263880059</t>
  </si>
  <si>
    <t>liliseprimahidayani@gmail.com</t>
  </si>
  <si>
    <t>BETRI YETTI, S.Pi</t>
  </si>
  <si>
    <t>196905031994032008</t>
  </si>
  <si>
    <t>Kabid Pemberdayaan Perempuan</t>
  </si>
  <si>
    <t>1376014305690001</t>
  </si>
  <si>
    <t>085263943331</t>
  </si>
  <si>
    <t>betri.yetti123@gmail.com</t>
  </si>
  <si>
    <t>dr. YANTI, M.P.H.</t>
  </si>
  <si>
    <t>196910182000032003</t>
  </si>
  <si>
    <t>Kabid Perlindungan Anak</t>
  </si>
  <si>
    <t>1376015810690002</t>
  </si>
  <si>
    <t>08126763500</t>
  </si>
  <si>
    <t>yanti18chaniago@gmail.com</t>
  </si>
  <si>
    <t>FRIZA SUSANTI, S.Sos.</t>
  </si>
  <si>
    <t>197006061991032007</t>
  </si>
  <si>
    <t>Kabid Pengendalian Penduduk Keluarga Berencana</t>
  </si>
  <si>
    <t>1376014606700007</t>
  </si>
  <si>
    <t>085263835730</t>
  </si>
  <si>
    <t>susantifriza@gmail.com</t>
  </si>
  <si>
    <t>ROBER SENIA, S.E., M.Si</t>
  </si>
  <si>
    <t>198409102010011009</t>
  </si>
  <si>
    <t>1371111009840017</t>
  </si>
  <si>
    <t>082287615283</t>
  </si>
  <si>
    <t>gober_ajah@yahoo.com</t>
  </si>
  <si>
    <t>FAUZIAH, S.Kep.</t>
  </si>
  <si>
    <t>197907161999032002</t>
  </si>
  <si>
    <t>1376035607790001</t>
  </si>
  <si>
    <t>081374869704</t>
  </si>
  <si>
    <t>fauziahyana79@gmail.com</t>
  </si>
  <si>
    <t>ICHONIA YAMAHEUSI, S.E.</t>
  </si>
  <si>
    <t>198202242010012005</t>
  </si>
  <si>
    <t>Pengawas Perempuan dan Anak</t>
  </si>
  <si>
    <t>1371116402820006</t>
  </si>
  <si>
    <t>081374240282</t>
  </si>
  <si>
    <t>yamaheusi.ichonia@yahoo.com</t>
  </si>
  <si>
    <t>ENGAT SETIASEH, S.K.M.</t>
  </si>
  <si>
    <t>198006202009012002</t>
  </si>
  <si>
    <t>Penyuluh Peningkatan Kualitas Hidup Perempuan dan Anak</t>
  </si>
  <si>
    <t>1307056006800004</t>
  </si>
  <si>
    <t>085319355027</t>
  </si>
  <si>
    <t>asih_iny@yahoo.co.id</t>
  </si>
  <si>
    <t>MERRY DASRIYANTI, A.Md.</t>
  </si>
  <si>
    <t>198704262010012005</t>
  </si>
  <si>
    <t>Pengolah Data Pengelolaan Sistem Informasi Perbendaharaan</t>
  </si>
  <si>
    <t>1304046604870005</t>
  </si>
  <si>
    <t>081363699971</t>
  </si>
  <si>
    <t>merrydasriyanti10426@gmail.com</t>
  </si>
  <si>
    <t>ZH AWALIBI MASRIL, S.Sos.</t>
  </si>
  <si>
    <t>198406142006041008</t>
  </si>
  <si>
    <t>1376011406840001</t>
  </si>
  <si>
    <t>081266040350</t>
  </si>
  <si>
    <t>arif.masril@gmail.com</t>
  </si>
  <si>
    <t>BASMIATI</t>
  </si>
  <si>
    <t>196708282008012001</t>
  </si>
  <si>
    <t>Pengadministrasi Kependudukan</t>
  </si>
  <si>
    <t>1376026808670001</t>
  </si>
  <si>
    <t>082386862091</t>
  </si>
  <si>
    <t>basmiati.pyk1@gmail.com</t>
  </si>
  <si>
    <t>AFRIANI RATIH</t>
  </si>
  <si>
    <t>198404072008012001</t>
  </si>
  <si>
    <t>1376014704840001</t>
  </si>
  <si>
    <t>082349757441</t>
  </si>
  <si>
    <t>Afrianiratihpiliang@gmail.com</t>
  </si>
  <si>
    <t>MILA FERDINA</t>
  </si>
  <si>
    <t>198302122010012003</t>
  </si>
  <si>
    <t>1376035202830002</t>
  </si>
  <si>
    <t>081364122123</t>
  </si>
  <si>
    <t>ferdinamila@gmail.com</t>
  </si>
  <si>
    <t>EDVIDEL ARDA, S.IP</t>
  </si>
  <si>
    <t>197001241990031001</t>
  </si>
  <si>
    <t>1376012401700002</t>
  </si>
  <si>
    <t>085263943330</t>
  </si>
  <si>
    <t>edvidel24@gmail.com</t>
  </si>
  <si>
    <t>Dinas Ketahanan Pangan</t>
  </si>
  <si>
    <t>ROZA AULIA, S.STP, M.Si</t>
  </si>
  <si>
    <t>198111282000122002</t>
  </si>
  <si>
    <t>1376016811810001</t>
  </si>
  <si>
    <t>081268924223</t>
  </si>
  <si>
    <t>rozaaulia@gmail.com</t>
  </si>
  <si>
    <t>AMIRUDDIN, S.Sos., MM.</t>
  </si>
  <si>
    <t>197811172007011004</t>
  </si>
  <si>
    <t>Kabid Ketersediaan dan Cadangan Pangan</t>
  </si>
  <si>
    <t>1376021711780001</t>
  </si>
  <si>
    <t>amiruddinpikumbuah@gmail.com</t>
  </si>
  <si>
    <t>MIRAWATI, S.Pt, M.Pd.</t>
  </si>
  <si>
    <t>197505162010012004</t>
  </si>
  <si>
    <t>Kabid Konsumsi dan Keamanan Pangan</t>
  </si>
  <si>
    <t>1376025605750002</t>
  </si>
  <si>
    <t>082272185193</t>
  </si>
  <si>
    <t>watimira198@gmail.com</t>
  </si>
  <si>
    <t>YETTI PATRIOHILYA, S.P</t>
  </si>
  <si>
    <t>197008282000032007</t>
  </si>
  <si>
    <t>1376016808700004</t>
  </si>
  <si>
    <t>081270117774</t>
  </si>
  <si>
    <t>yettipatriohilya@gmail.com</t>
  </si>
  <si>
    <t>LILY RACHMA DIANA, S.T.P</t>
  </si>
  <si>
    <t>198306082005012006</t>
  </si>
  <si>
    <t>Penyuluh Pangan</t>
  </si>
  <si>
    <t>1377014806830001</t>
  </si>
  <si>
    <t>081363334517</t>
  </si>
  <si>
    <t>lilydianaazzam@gmail.com</t>
  </si>
  <si>
    <t>HENDRI, S.P.</t>
  </si>
  <si>
    <t>197709142011011003</t>
  </si>
  <si>
    <t>Pengawas Harga Pangan</t>
  </si>
  <si>
    <t>1307041409770001</t>
  </si>
  <si>
    <t>085292345680</t>
  </si>
  <si>
    <t>nadhief.musyaffa@gmail.com</t>
  </si>
  <si>
    <t>HANIDIA JUWITA, S.E.</t>
  </si>
  <si>
    <t>198707232011012002</t>
  </si>
  <si>
    <t>Analis Aset Daerah</t>
  </si>
  <si>
    <t>1376016307870003</t>
  </si>
  <si>
    <t>082262292626</t>
  </si>
  <si>
    <t>hanidiajuwita@gmail.com</t>
  </si>
  <si>
    <t>ISMIA DEWI, A.Md.</t>
  </si>
  <si>
    <t>198105282010012009</t>
  </si>
  <si>
    <t>1376012405630001</t>
  </si>
  <si>
    <t>081374909209</t>
  </si>
  <si>
    <t>ismiadewi.adek@gmail.com</t>
  </si>
  <si>
    <t>ZHORAIYA MUKHLISA, A.Md.</t>
  </si>
  <si>
    <t>198509262010012008</t>
  </si>
  <si>
    <t>Pranata Laporan Keuangan</t>
  </si>
  <si>
    <t>1307136609850001</t>
  </si>
  <si>
    <t>081217406367</t>
  </si>
  <si>
    <t>zhora2609@gmail.com</t>
  </si>
  <si>
    <t>LISA PRIMADONA</t>
  </si>
  <si>
    <t>198311302008012003</t>
  </si>
  <si>
    <t>1376017011830001</t>
  </si>
  <si>
    <t>082284337191</t>
  </si>
  <si>
    <t>lisaprimadona83@gmail.com</t>
  </si>
  <si>
    <t>FAUZA LIDYA</t>
  </si>
  <si>
    <t>198102242010012001</t>
  </si>
  <si>
    <t>1376036402810001</t>
  </si>
  <si>
    <t>085278254541</t>
  </si>
  <si>
    <t>fauzalidya832@gmail.com</t>
  </si>
  <si>
    <t>DESMON KORINA, S.IP., M.M.</t>
  </si>
  <si>
    <t>196912311990032016</t>
  </si>
  <si>
    <t>1376027112690001</t>
  </si>
  <si>
    <t>081266772273</t>
  </si>
  <si>
    <t>desmoncorina@gmail.com</t>
  </si>
  <si>
    <t>Dinas Lingkungan Hidup</t>
  </si>
  <si>
    <t>HENNY GUSTININGSIH, S.Pt., M.Si.</t>
  </si>
  <si>
    <t>198308202010012007</t>
  </si>
  <si>
    <t>1373022008830001</t>
  </si>
  <si>
    <t>08118383219</t>
  </si>
  <si>
    <t>henny_ardiansyah@yahoo.com</t>
  </si>
  <si>
    <t>YUFERDI, S.K.M.</t>
  </si>
  <si>
    <t>197102251997031004</t>
  </si>
  <si>
    <t>Kabid Penataan</t>
  </si>
  <si>
    <t>1307052502710001</t>
  </si>
  <si>
    <t>085274108459</t>
  </si>
  <si>
    <t>yuferdipeter75@gmail.com</t>
  </si>
  <si>
    <t>HENDRA ERIKO, S.H.</t>
  </si>
  <si>
    <t>197311272005011005</t>
  </si>
  <si>
    <t>Kabid Pengawasan</t>
  </si>
  <si>
    <t>1307052711730001</t>
  </si>
  <si>
    <t>081374929019</t>
  </si>
  <si>
    <t>hendra.eriko73@gmail.com</t>
  </si>
  <si>
    <t>BETHA EL SHERRA, S.Si</t>
  </si>
  <si>
    <t>198010252006042007</t>
  </si>
  <si>
    <t>1376016510800001</t>
  </si>
  <si>
    <t>085263192525</t>
  </si>
  <si>
    <t>bethaelshera@gmail.com</t>
  </si>
  <si>
    <t>UPTD Laboratorium Lingkungan Hidup</t>
  </si>
  <si>
    <t>RISDAYENI, S.H.</t>
  </si>
  <si>
    <t>196608041989032007</t>
  </si>
  <si>
    <t>1376014408660001</t>
  </si>
  <si>
    <t>082381563535</t>
  </si>
  <si>
    <t>risdayeni123@gmail.com</t>
  </si>
  <si>
    <t>HELMI PUTRA, S.Sos., M.S.i</t>
  </si>
  <si>
    <t>197706202008011001</t>
  </si>
  <si>
    <t>1376012006770003</t>
  </si>
  <si>
    <t>08126691718</t>
  </si>
  <si>
    <t>henvalen@gmail.com</t>
  </si>
  <si>
    <t>HENDRA SYAFARI, A.Md.</t>
  </si>
  <si>
    <t>198304042010011012</t>
  </si>
  <si>
    <t>1376010404830001</t>
  </si>
  <si>
    <t>085274990777</t>
  </si>
  <si>
    <t>hendras66@ymail.com</t>
  </si>
  <si>
    <t>GITA FEBRIASARI, S.T.</t>
  </si>
  <si>
    <t>198502252011012003</t>
  </si>
  <si>
    <t>Analis Industri dan Pencegahan Pencemaran</t>
  </si>
  <si>
    <t>1371066502850004</t>
  </si>
  <si>
    <t>085389933938</t>
  </si>
  <si>
    <t>runglest0315@gmail.com</t>
  </si>
  <si>
    <t>SEFI RIANTI MANIK, A.Md.</t>
  </si>
  <si>
    <t>197605072003122003</t>
  </si>
  <si>
    <t>1376014705760008</t>
  </si>
  <si>
    <t>082261188005</t>
  </si>
  <si>
    <t>myanjhu@gmail.com</t>
  </si>
  <si>
    <t>ANITA FEBRIANI, S.T.</t>
  </si>
  <si>
    <t>198902142015032005</t>
  </si>
  <si>
    <t>Analis Adaptasi Dampak Perubahan Iklim</t>
  </si>
  <si>
    <t>1306065402890001</t>
  </si>
  <si>
    <t>082386059289</t>
  </si>
  <si>
    <t>febriani.anita012@gmail.com</t>
  </si>
  <si>
    <t>ALFALAH FAJRI, S.T.</t>
  </si>
  <si>
    <t>198512112015031003</t>
  </si>
  <si>
    <t>Analis Hasil Pengawasan dan Pengaduan Masyarakat</t>
  </si>
  <si>
    <t>1371111112850010</t>
  </si>
  <si>
    <t>081363442949</t>
  </si>
  <si>
    <t>alfalahfajri.5891@gmail.com</t>
  </si>
  <si>
    <t>WELDI, S.Sos.</t>
  </si>
  <si>
    <t>197107132006041007</t>
  </si>
  <si>
    <t>Pengawas Lapangan Angkutan Sampah</t>
  </si>
  <si>
    <t>1376031307710001</t>
  </si>
  <si>
    <t>081266064355</t>
  </si>
  <si>
    <t>weldiweldi74@gmail.com</t>
  </si>
  <si>
    <t>NURUL SETRIA YUSNETRA, A.Md.</t>
  </si>
  <si>
    <t>198809112011012006</t>
  </si>
  <si>
    <t>Pengelola Laboratorium</t>
  </si>
  <si>
    <t>1303065109880001</t>
  </si>
  <si>
    <t>082388777400</t>
  </si>
  <si>
    <t>nurulsetriayusnetha@gmail.com</t>
  </si>
  <si>
    <t>JHONSON, A.Md.</t>
  </si>
  <si>
    <t>198112122010011014</t>
  </si>
  <si>
    <t>1304081212810003</t>
  </si>
  <si>
    <t>081363457952</t>
  </si>
  <si>
    <t>jhonsonjhonson1212@gmail.com</t>
  </si>
  <si>
    <t>DINI TRYA DEWI, A.Md.</t>
  </si>
  <si>
    <t>198104122014062006</t>
  </si>
  <si>
    <t>1307055204810004</t>
  </si>
  <si>
    <t>082169814160</t>
  </si>
  <si>
    <t>dinitrya@gmail.com</t>
  </si>
  <si>
    <t>SYAFARIUS</t>
  </si>
  <si>
    <t>196608072007011011</t>
  </si>
  <si>
    <t>1307100708660001</t>
  </si>
  <si>
    <t>082268899072</t>
  </si>
  <si>
    <t>pakchausyafarius@gmail.com</t>
  </si>
  <si>
    <t>ASRIL</t>
  </si>
  <si>
    <t>197712152007011009</t>
  </si>
  <si>
    <t>1376011512770003</t>
  </si>
  <si>
    <t>082384558417</t>
  </si>
  <si>
    <t>asril2498@gmail.com</t>
  </si>
  <si>
    <t>MARDALINIF</t>
  </si>
  <si>
    <t>196905272007011006</t>
  </si>
  <si>
    <t>Juru Pungut</t>
  </si>
  <si>
    <t>1307102705690001</t>
  </si>
  <si>
    <t>081267681112</t>
  </si>
  <si>
    <t>mardalinifpitopang@yahoo.com</t>
  </si>
  <si>
    <t>IRA MULIADI</t>
  </si>
  <si>
    <t>197209112008011002</t>
  </si>
  <si>
    <t>1376011109720001</t>
  </si>
  <si>
    <t>085263060222</t>
  </si>
  <si>
    <t>iramuliadi4@gmail.com</t>
  </si>
  <si>
    <t>AIDIL AKBAR RAMADHAN</t>
  </si>
  <si>
    <t>198705252006041003</t>
  </si>
  <si>
    <t>1376032505870001</t>
  </si>
  <si>
    <t>085263215393</t>
  </si>
  <si>
    <t>dika.death@gmail.com</t>
  </si>
  <si>
    <t>ANDA LUSIA</t>
  </si>
  <si>
    <t>197504272008011003</t>
  </si>
  <si>
    <t>1307032704730001</t>
  </si>
  <si>
    <t>082285843701</t>
  </si>
  <si>
    <t>andalusiaandalus6@gmail.com</t>
  </si>
  <si>
    <t>NASRIZAL</t>
  </si>
  <si>
    <t>197503102006041015</t>
  </si>
  <si>
    <t>1376021003750005</t>
  </si>
  <si>
    <t>085333069021</t>
  </si>
  <si>
    <t>zalnasrizal10@gmail.com</t>
  </si>
  <si>
    <t>Ir. WAL ASRI, MM</t>
  </si>
  <si>
    <t>196609031993031005</t>
  </si>
  <si>
    <t>1376010309660003</t>
  </si>
  <si>
    <t>085272294153</t>
  </si>
  <si>
    <t>walasri765@gmail.com</t>
  </si>
  <si>
    <t>Dinas Kependudukan dan Pencatatan Sipil</t>
  </si>
  <si>
    <t>USFA HARYANTI, S.Pi</t>
  </si>
  <si>
    <t>197201211995032001</t>
  </si>
  <si>
    <t>1376016101720005</t>
  </si>
  <si>
    <t>085213471851</t>
  </si>
  <si>
    <t>usfa.harianti@gmail.com</t>
  </si>
  <si>
    <t>ALI IMRAN, S.Sos., M.Si</t>
  </si>
  <si>
    <t>197604282006041009</t>
  </si>
  <si>
    <t>Kabid Pelayanan Administrasi Kependudukan</t>
  </si>
  <si>
    <t>1376012804760001</t>
  </si>
  <si>
    <t>08126766541</t>
  </si>
  <si>
    <t>alinatore.imranali@yahoo.com</t>
  </si>
  <si>
    <t>GUSMERI, S.Kom.</t>
  </si>
  <si>
    <t>197108171997012002</t>
  </si>
  <si>
    <t>Kabid Pengelolaan Informasi Administrasi Kependudukan dan Pemanfaatan Data</t>
  </si>
  <si>
    <t>1376015708710003</t>
  </si>
  <si>
    <t>08126728796</t>
  </si>
  <si>
    <t>gusmeri2016@gmail.com</t>
  </si>
  <si>
    <t>DEDI PUTRA, S.Sos.</t>
  </si>
  <si>
    <t>197106161993071001</t>
  </si>
  <si>
    <t>1376021606710002</t>
  </si>
  <si>
    <t>08126695117</t>
  </si>
  <si>
    <t>dediputra1069@gmail.com</t>
  </si>
  <si>
    <t>ADE RIKKA UMASSARI, S.Sos. M.Ikom.</t>
  </si>
  <si>
    <t>198502092011012002</t>
  </si>
  <si>
    <t>1306084902850001</t>
  </si>
  <si>
    <t>081370636352</t>
  </si>
  <si>
    <t>ade_umassari@yahoo.com</t>
  </si>
  <si>
    <t>NANDI SYUKRIA, S.IP</t>
  </si>
  <si>
    <t>198203122011011003</t>
  </si>
  <si>
    <t>1307021203820003</t>
  </si>
  <si>
    <t>081374421270</t>
  </si>
  <si>
    <t>nandiist.palimo@gmail.com</t>
  </si>
  <si>
    <t>SUSI YULFERITA, SP.</t>
  </si>
  <si>
    <t>197207112002122001</t>
  </si>
  <si>
    <t>Analis Kependudukan dan Pencatatan Sipil</t>
  </si>
  <si>
    <t>MUHAMMAD NUR KHOLIS, A.Md.</t>
  </si>
  <si>
    <t>197311052005011005</t>
  </si>
  <si>
    <t>Pengelola Database</t>
  </si>
  <si>
    <t>1376010511730003</t>
  </si>
  <si>
    <t>087896880958</t>
  </si>
  <si>
    <t>muhammad.nurkholis@yahoo.com</t>
  </si>
  <si>
    <t>LEDI ERLINA, S.Kom.</t>
  </si>
  <si>
    <t>198611162010012009</t>
  </si>
  <si>
    <t>1304045611860006</t>
  </si>
  <si>
    <t>081363725600</t>
  </si>
  <si>
    <t>ledierlina4@gmail.com</t>
  </si>
  <si>
    <t>ADRINI MARLENA, S.P.</t>
  </si>
  <si>
    <t>197709102014062002</t>
  </si>
  <si>
    <t>1372015009770001</t>
  </si>
  <si>
    <t>081374619156</t>
  </si>
  <si>
    <t>adrini170617@gmail.com</t>
  </si>
  <si>
    <t>ANDREAS RAFELLYNO, A.Md.</t>
  </si>
  <si>
    <t>198107222011011002</t>
  </si>
  <si>
    <t>Pengelola Sistem Informasi Administrasi Kependudukan</t>
  </si>
  <si>
    <t>1471082207810082</t>
  </si>
  <si>
    <t>085271377567</t>
  </si>
  <si>
    <t>Rafellyno@gmail.com</t>
  </si>
  <si>
    <t>MIMI RAHAYU</t>
  </si>
  <si>
    <t>197904052007012003</t>
  </si>
  <si>
    <t>1376024504790005</t>
  </si>
  <si>
    <t>081374587407</t>
  </si>
  <si>
    <t>mimirahayu1979@gmail.com</t>
  </si>
  <si>
    <t>ISNAWATI</t>
  </si>
  <si>
    <t>197305022007012006</t>
  </si>
  <si>
    <t>Pengadministrasi Akta Kelahiran dan Kematian</t>
  </si>
  <si>
    <t>1376024205730004</t>
  </si>
  <si>
    <t>085363797447</t>
  </si>
  <si>
    <t>isnawati2mei@gmail.com</t>
  </si>
  <si>
    <t>DEVITRA, S.Sos., M.Si.</t>
  </si>
  <si>
    <t>197407021994031001</t>
  </si>
  <si>
    <t>1376010207740001</t>
  </si>
  <si>
    <t>085272785381</t>
  </si>
  <si>
    <t>devitra02@gmail.com</t>
  </si>
  <si>
    <t>Dinas Perhubungan</t>
  </si>
  <si>
    <t>HADIATUL RAHMAT, S.Pd</t>
  </si>
  <si>
    <t>197109212006041015</t>
  </si>
  <si>
    <t>1376012109710001</t>
  </si>
  <si>
    <t>08126759527</t>
  </si>
  <si>
    <t>ulhadiatul@yahoo.co.id</t>
  </si>
  <si>
    <t>YULHENDRI L, S.Sos.</t>
  </si>
  <si>
    <t>197207282002121003</t>
  </si>
  <si>
    <t>Kabid Keselamatan dan Pengendalian Operasional</t>
  </si>
  <si>
    <t>HANDRI HALOMOAN LUBIS, S.T., MPA</t>
  </si>
  <si>
    <t>198505102009011003</t>
  </si>
  <si>
    <t>1371021005850015</t>
  </si>
  <si>
    <t>081363366595</t>
  </si>
  <si>
    <t>lubishalomoanhandri@gmail.com</t>
  </si>
  <si>
    <t>UPTD Pengujian Kendaraan Bermotor</t>
  </si>
  <si>
    <t>TRISNA RAHMAWATI, S.Sos., M.M.</t>
  </si>
  <si>
    <t>198203312010012010</t>
  </si>
  <si>
    <t>1306047103820002</t>
  </si>
  <si>
    <t>081364386484</t>
  </si>
  <si>
    <t>rahmawatitrisna.31@gmail.com</t>
  </si>
  <si>
    <t>UPTD Terminal</t>
  </si>
  <si>
    <t>RIFNALDI, S.IP</t>
  </si>
  <si>
    <t>198112232009011003</t>
  </si>
  <si>
    <t>1376052312810001</t>
  </si>
  <si>
    <t>085312593239</t>
  </si>
  <si>
    <t>rifnaldibeng@gmail.com</t>
  </si>
  <si>
    <t>UPTD Perparkiran</t>
  </si>
  <si>
    <t>NILAWATI, S.E.</t>
  </si>
  <si>
    <t>197403152006042009</t>
  </si>
  <si>
    <t>1376015503740001</t>
  </si>
  <si>
    <t>085355153458</t>
  </si>
  <si>
    <t>nilawati_74@yahoo.com</t>
  </si>
  <si>
    <t>SRI HARTI YUSA PUTRI, A.Md.</t>
  </si>
  <si>
    <t>198103252011012002</t>
  </si>
  <si>
    <t>1376026503810002</t>
  </si>
  <si>
    <t>082191076686</t>
  </si>
  <si>
    <t>essydelano@gmail.com</t>
  </si>
  <si>
    <t>USMAN R, S.Sos.</t>
  </si>
  <si>
    <t>197103062006041008</t>
  </si>
  <si>
    <t>Kasi Pengendalian Lalu Lintas dan Angkutan Jalan</t>
  </si>
  <si>
    <t>1376030603710001</t>
  </si>
  <si>
    <t>081266844888</t>
  </si>
  <si>
    <t>usmanradimas10@gmail.com</t>
  </si>
  <si>
    <t>UNDRIA PUTRA, S.Sos</t>
  </si>
  <si>
    <t>198108312010011003</t>
  </si>
  <si>
    <t>Kasi Manajemen dan Rekayasa Lalu Lintas</t>
  </si>
  <si>
    <t>1376033108810002</t>
  </si>
  <si>
    <t>081374071981</t>
  </si>
  <si>
    <t>undriaputra81@gmail.com</t>
  </si>
  <si>
    <t>NURMANSYAH, S.Sos.</t>
  </si>
  <si>
    <t>197208302007011003</t>
  </si>
  <si>
    <t>1376013008720001</t>
  </si>
  <si>
    <t>085263147733</t>
  </si>
  <si>
    <t>nurman72syah@gmail.com</t>
  </si>
  <si>
    <t>YASRI, S.E.</t>
  </si>
  <si>
    <t>197906242009011003</t>
  </si>
  <si>
    <t>1307112406790001</t>
  </si>
  <si>
    <t>085355143298</t>
  </si>
  <si>
    <t>yasripiliang@yahoo.com</t>
  </si>
  <si>
    <t>SYAFRIADI, S.Sos.</t>
  </si>
  <si>
    <t>197901102007011005</t>
  </si>
  <si>
    <t>1376011001790001</t>
  </si>
  <si>
    <t>081275960582</t>
  </si>
  <si>
    <t>syafriadiaje@gmail.com</t>
  </si>
  <si>
    <t>MARLINA, S.E.</t>
  </si>
  <si>
    <t>198909182011012003</t>
  </si>
  <si>
    <t xml:space="preserve">Bendahara </t>
  </si>
  <si>
    <t>1312105809890006</t>
  </si>
  <si>
    <t>085274969624</t>
  </si>
  <si>
    <t>anamarlina825@yahoo.com</t>
  </si>
  <si>
    <t>JACKY KURNIAWAN</t>
  </si>
  <si>
    <t>198009082003121003</t>
  </si>
  <si>
    <t>Operator Terminal</t>
  </si>
  <si>
    <t>1376020809800016</t>
  </si>
  <si>
    <t>085658416999</t>
  </si>
  <si>
    <t>jackykurniawandishub@gmail.com</t>
  </si>
  <si>
    <t>NELISSA ISOLDE OKTRISIA</t>
  </si>
  <si>
    <t>198210312003122008</t>
  </si>
  <si>
    <t>Pengadministrasian Keuangan</t>
  </si>
  <si>
    <t>1376017110820001</t>
  </si>
  <si>
    <t>085274692010</t>
  </si>
  <si>
    <t>chia.isolde@gmail.com</t>
  </si>
  <si>
    <t>FENI WARNIALIS, S.H.</t>
  </si>
  <si>
    <t>198312102005012005</t>
  </si>
  <si>
    <t>Pengawas Transportasi Pengelola Perparkiran</t>
  </si>
  <si>
    <t>1376015012830007</t>
  </si>
  <si>
    <t>08116688100</t>
  </si>
  <si>
    <t>feniakuu@gmail.com</t>
  </si>
  <si>
    <t>RYANNE DWI ANGDA SARI, A.Ma.PKB.</t>
  </si>
  <si>
    <t>198601282010012009</t>
  </si>
  <si>
    <t>Pengadministrasi Pengujian</t>
  </si>
  <si>
    <t>1371064808870008</t>
  </si>
  <si>
    <t>081267917333</t>
  </si>
  <si>
    <t>ryanneirfan@gmail.com</t>
  </si>
  <si>
    <t>RAFLES</t>
  </si>
  <si>
    <t>197902122007011006</t>
  </si>
  <si>
    <t>1376011202790004</t>
  </si>
  <si>
    <t>085355431166</t>
  </si>
  <si>
    <t>raflesmahesa1@gmail.com</t>
  </si>
  <si>
    <t>BAMBANG SURYADI</t>
  </si>
  <si>
    <t>198102052007011003</t>
  </si>
  <si>
    <t>1376010502800001</t>
  </si>
  <si>
    <t>081374156921</t>
  </si>
  <si>
    <t>bambang81suryadi@gmail.com</t>
  </si>
  <si>
    <t>197904142007011004</t>
  </si>
  <si>
    <t>1376011404790003</t>
  </si>
  <si>
    <t>082285316789</t>
  </si>
  <si>
    <t>afrizonkoja@gmail.com</t>
  </si>
  <si>
    <t>DEPI YANDI</t>
  </si>
  <si>
    <t>197502232006041006</t>
  </si>
  <si>
    <t>1376032302730006</t>
  </si>
  <si>
    <t>082385962030</t>
  </si>
  <si>
    <t>defiyandi@yahoo.com</t>
  </si>
  <si>
    <t>RONALD</t>
  </si>
  <si>
    <t>198012092008011001</t>
  </si>
  <si>
    <t>1376030912800001</t>
  </si>
  <si>
    <t>085274138172</t>
  </si>
  <si>
    <t>ronaltrans80@gmail.com</t>
  </si>
  <si>
    <t>TOMI HARIANTO</t>
  </si>
  <si>
    <t>197907112008011017</t>
  </si>
  <si>
    <t>1307051107790003</t>
  </si>
  <si>
    <t>ANTHOS</t>
  </si>
  <si>
    <t>197707142006041018</t>
  </si>
  <si>
    <t>1376011407770005</t>
  </si>
  <si>
    <t>082384426393</t>
  </si>
  <si>
    <t>anthosdishub77@gmail.com</t>
  </si>
  <si>
    <t>INDRA MAHENDRA</t>
  </si>
  <si>
    <t>198211162009011003</t>
  </si>
  <si>
    <t>Pengadministrasi LLAJ</t>
  </si>
  <si>
    <t>1376011611820002</t>
  </si>
  <si>
    <t>081266632157</t>
  </si>
  <si>
    <t>mahendraindra1982@gmail.com</t>
  </si>
  <si>
    <t>WERI KURNIA</t>
  </si>
  <si>
    <t>197607172009011006</t>
  </si>
  <si>
    <t>1376011707760002</t>
  </si>
  <si>
    <t>089652372555</t>
  </si>
  <si>
    <t>weridishubkominfo@gmail.com</t>
  </si>
  <si>
    <t>BAYU SATRIA</t>
  </si>
  <si>
    <t>198209292009011001</t>
  </si>
  <si>
    <t>1307032909820003</t>
  </si>
  <si>
    <t>085375031886</t>
  </si>
  <si>
    <t>bayusatria2020012@gmail.com</t>
  </si>
  <si>
    <t>BHIDE HARMIEN MA'AR. A.Ma</t>
  </si>
  <si>
    <t>198506202006041001</t>
  </si>
  <si>
    <t>Pengadministrasian Pengujian</t>
  </si>
  <si>
    <t>1376012006850004</t>
  </si>
  <si>
    <t>081364979000</t>
  </si>
  <si>
    <t>bhidedoank@gmail.com</t>
  </si>
  <si>
    <t>JONI</t>
  </si>
  <si>
    <t>198409222010011002</t>
  </si>
  <si>
    <t>1307032209840001</t>
  </si>
  <si>
    <t>081322222147</t>
  </si>
  <si>
    <t>jonidishubpyk@gmail.com</t>
  </si>
  <si>
    <t>MAIRIZON</t>
  </si>
  <si>
    <t>196805312006041002</t>
  </si>
  <si>
    <t>1376013105680001</t>
  </si>
  <si>
    <t>085374771417</t>
  </si>
  <si>
    <t>argabetara@gmail.com</t>
  </si>
  <si>
    <t>WURI HANDAYANI</t>
  </si>
  <si>
    <t>198301242008011003</t>
  </si>
  <si>
    <t>Teknisi Survey Lalu Lintas Jalan</t>
  </si>
  <si>
    <t>1376012401810002</t>
  </si>
  <si>
    <t>085264095151</t>
  </si>
  <si>
    <t>nandananda02401@gmail.com</t>
  </si>
  <si>
    <t>WANDI FIKRAMA</t>
  </si>
  <si>
    <t>197210152007011004</t>
  </si>
  <si>
    <t>1376031510720002</t>
  </si>
  <si>
    <t>085272950202</t>
  </si>
  <si>
    <t>wandifikrama45@gmail.com</t>
  </si>
  <si>
    <t>JUNAIDI</t>
  </si>
  <si>
    <t>196706242006041002</t>
  </si>
  <si>
    <t>1376032406670001</t>
  </si>
  <si>
    <t>081266384699</t>
  </si>
  <si>
    <t>junaidiaidi052@gmail.com</t>
  </si>
  <si>
    <t>MARHENDRY</t>
  </si>
  <si>
    <t>197403282007011003</t>
  </si>
  <si>
    <t>1376012803740001</t>
  </si>
  <si>
    <t>082388399287</t>
  </si>
  <si>
    <t>Bobogohan01@gmail.com</t>
  </si>
  <si>
    <t>SYAWAL TAKRI, S.Sos.</t>
  </si>
  <si>
    <t>196602201986021002</t>
  </si>
  <si>
    <t>Pelaksana / MPP</t>
  </si>
  <si>
    <t>1376012002660002</t>
  </si>
  <si>
    <t>08126726752</t>
  </si>
  <si>
    <t>taki.swt@ymail.com</t>
  </si>
  <si>
    <t>JUNAIDI, S.T.</t>
  </si>
  <si>
    <t>196601311998031003</t>
  </si>
  <si>
    <t>1376013101660002</t>
  </si>
  <si>
    <t>08126734163</t>
  </si>
  <si>
    <t>junaidist66@gmail.com</t>
  </si>
  <si>
    <t>Dinas Komunikasi dan Informatika</t>
  </si>
  <si>
    <t>ARMEIN BUSRA, S.Kom.</t>
  </si>
  <si>
    <t>197704302006041011</t>
  </si>
  <si>
    <t>1376013004770004</t>
  </si>
  <si>
    <t>08126760937</t>
  </si>
  <si>
    <t>armthe@gmail.com</t>
  </si>
  <si>
    <t>RUDI ARNEL, S.Pd</t>
  </si>
  <si>
    <t>197005221997021001</t>
  </si>
  <si>
    <t>Kabid Kehumasan</t>
  </si>
  <si>
    <t>1376012205700002</t>
  </si>
  <si>
    <t>085265025802</t>
  </si>
  <si>
    <t>rudiarnel70@gmail.com</t>
  </si>
  <si>
    <t>NOPAN PIRSA, S.Kom., M.Kom</t>
  </si>
  <si>
    <t>198411282011011001</t>
  </si>
  <si>
    <t>Kabid Penyelenggaraan E-Government</t>
  </si>
  <si>
    <t>1375032811840002</t>
  </si>
  <si>
    <t>08116678258</t>
  </si>
  <si>
    <t>nopan.pirsa@gmail.com</t>
  </si>
  <si>
    <t>GUSTINA, S.H.</t>
  </si>
  <si>
    <t>197708102006042022</t>
  </si>
  <si>
    <t>1376015008770011</t>
  </si>
  <si>
    <t>0813-6332-0700</t>
  </si>
  <si>
    <t>gustina_tin@yahoo.co.id</t>
  </si>
  <si>
    <t>WALID AFEBRI RAMOS, S.A.P.</t>
  </si>
  <si>
    <t>198602282010011010</t>
  </si>
  <si>
    <t>1376022802860013</t>
  </si>
  <si>
    <t>085266565271</t>
  </si>
  <si>
    <t>walid_ramos@ymail.com</t>
  </si>
  <si>
    <t>RIO RIANDINATA, S.Kom.</t>
  </si>
  <si>
    <t>198602222009011001</t>
  </si>
  <si>
    <t>Analis Tata Kelola Keamanan</t>
  </si>
  <si>
    <t>1307052202860001</t>
  </si>
  <si>
    <t>081535363022</t>
  </si>
  <si>
    <t>trebont86@gmail.com</t>
  </si>
  <si>
    <t>SRI ASIH KOMALASARI, S.Kom.</t>
  </si>
  <si>
    <t>198604162010012003</t>
  </si>
  <si>
    <t>1376015604860001</t>
  </si>
  <si>
    <t>085263831074</t>
  </si>
  <si>
    <t>sriasihks@gmail.com</t>
  </si>
  <si>
    <t>IFFAH KHAIRIAH, S.Kom.</t>
  </si>
  <si>
    <t>198605132010012003</t>
  </si>
  <si>
    <t>1307065305860002</t>
  </si>
  <si>
    <t>081372087600</t>
  </si>
  <si>
    <t>iffahkhairiah2011@gmail.com</t>
  </si>
  <si>
    <t>ULIL AMRI ABDI, S.Sos, M.I.Kom</t>
  </si>
  <si>
    <t>198107222011011004</t>
  </si>
  <si>
    <t>Pranata Hubungan Masyarakat Ahli Pertama</t>
  </si>
  <si>
    <t>1371092207810008</t>
  </si>
  <si>
    <t>DEWI KOSRITA, S.Kom.</t>
  </si>
  <si>
    <t>198303072015032002</t>
  </si>
  <si>
    <t>1307034703830001</t>
  </si>
  <si>
    <t>085272207535</t>
  </si>
  <si>
    <t>dewikosrita@gmail.com</t>
  </si>
  <si>
    <t>M FAIZAL, S.Pt</t>
  </si>
  <si>
    <t>196802281998031003</t>
  </si>
  <si>
    <t>1376012802680007</t>
  </si>
  <si>
    <t>085274320045</t>
  </si>
  <si>
    <t>fais74006@gmail.com</t>
  </si>
  <si>
    <t>Dinas Koperasi dan UKM</t>
  </si>
  <si>
    <t>TEGRASIA NITA, S.T., M.T</t>
  </si>
  <si>
    <t>197905212006042005</t>
  </si>
  <si>
    <t>1376026105790002</t>
  </si>
  <si>
    <t>081270625572</t>
  </si>
  <si>
    <t>tegrasianita@gmail.com</t>
  </si>
  <si>
    <t>ADE VIANORA, S.E.</t>
  </si>
  <si>
    <t>198005092002121004</t>
  </si>
  <si>
    <t>Kabid Koperasi dan UMKM</t>
  </si>
  <si>
    <t>1376020905800002</t>
  </si>
  <si>
    <t>081374737899</t>
  </si>
  <si>
    <t>ade_vianora@yahoo.co.id</t>
  </si>
  <si>
    <t>HAYATIL MARDHIYAH, S.T.</t>
  </si>
  <si>
    <t>197908012005012006</t>
  </si>
  <si>
    <t>Kabid Perdagangan</t>
  </si>
  <si>
    <t>1376014108790009</t>
  </si>
  <si>
    <t>085263197651</t>
  </si>
  <si>
    <t>hayatil.mardhiyah79@gmail.com</t>
  </si>
  <si>
    <t>ARNEL, S.ST.Ars</t>
  </si>
  <si>
    <t>197208172006041021</t>
  </si>
  <si>
    <t>Kabid Pasar</t>
  </si>
  <si>
    <t>1376031708720002</t>
  </si>
  <si>
    <t>085264370000</t>
  </si>
  <si>
    <t>arnelornen@gmail.com</t>
  </si>
  <si>
    <t>ELVIRAHMIWATI, S.E.</t>
  </si>
  <si>
    <t>197503162007012002</t>
  </si>
  <si>
    <t>1376015603750004</t>
  </si>
  <si>
    <t>08116605479</t>
  </si>
  <si>
    <t>elvirahmi.wati@gmail.com</t>
  </si>
  <si>
    <t>UPTD Promosi Produk UMKM</t>
  </si>
  <si>
    <t>AGUS SUSANTO, S.T.</t>
  </si>
  <si>
    <t>197708182009011005</t>
  </si>
  <si>
    <t>1375011808770003</t>
  </si>
  <si>
    <t>085274822382</t>
  </si>
  <si>
    <t>agussusanto@gmail.com</t>
  </si>
  <si>
    <t>ROZI SASWITA, S.P., M.E</t>
  </si>
  <si>
    <t>197611012005012008</t>
  </si>
  <si>
    <t>1376014111760004</t>
  </si>
  <si>
    <t>BUDI WIGUNA, S.Sn</t>
  </si>
  <si>
    <t>198011292008031001</t>
  </si>
  <si>
    <t>1376012911800002</t>
  </si>
  <si>
    <t>085375405045</t>
  </si>
  <si>
    <t>buds_graphic@yahoo.com</t>
  </si>
  <si>
    <t>HANAFI, S.E.</t>
  </si>
  <si>
    <t>197012032007011025</t>
  </si>
  <si>
    <t>Analis Bimbingan Usaha</t>
  </si>
  <si>
    <t>1376021312700001</t>
  </si>
  <si>
    <t>08126740268</t>
  </si>
  <si>
    <t>hanafiadek@yahoo.com</t>
  </si>
  <si>
    <t>MIRA EMALIA, S.T.</t>
  </si>
  <si>
    <t>198108202010012006</t>
  </si>
  <si>
    <t>Penyuluh Koperasi</t>
  </si>
  <si>
    <t>1376036008810003</t>
  </si>
  <si>
    <t>081321380101</t>
  </si>
  <si>
    <t>miraemaliahidayat2@gmail.com</t>
  </si>
  <si>
    <t>YULIANI SANDRELY, S.E.</t>
  </si>
  <si>
    <t>198807082010012003</t>
  </si>
  <si>
    <t>Penyusun Perkembangan Harga dan Pengkajian Pasar</t>
  </si>
  <si>
    <t>1371114807880011</t>
  </si>
  <si>
    <t>085274677708</t>
  </si>
  <si>
    <t>dee_sandrely@yahoo.com</t>
  </si>
  <si>
    <t>ZULHAM EFENDI, S.Sos.</t>
  </si>
  <si>
    <t>198301092010011004</t>
  </si>
  <si>
    <t>Analis Pasar</t>
  </si>
  <si>
    <t>1376010901830001</t>
  </si>
  <si>
    <t>081374193059</t>
  </si>
  <si>
    <t>efendizulham938@gmail.com</t>
  </si>
  <si>
    <t>SILVIANI TANTRI MUSNI, A.Md.</t>
  </si>
  <si>
    <t>198311082010012009</t>
  </si>
  <si>
    <t>1375024811830003</t>
  </si>
  <si>
    <t>082174858451</t>
  </si>
  <si>
    <t>silvianitantri@gmail.com</t>
  </si>
  <si>
    <t>ARIANTO</t>
  </si>
  <si>
    <t>198504222005011002</t>
  </si>
  <si>
    <t>Juru Pungut Kebersihan</t>
  </si>
  <si>
    <t>1376012204850002</t>
  </si>
  <si>
    <t>082383437675</t>
  </si>
  <si>
    <t>ariantoarianto224@gmail.com</t>
  </si>
  <si>
    <t>SLAMET JUMAEDI</t>
  </si>
  <si>
    <t>197605282006041010</t>
  </si>
  <si>
    <t>1376032805760001</t>
  </si>
  <si>
    <t>081261389176</t>
  </si>
  <si>
    <t>slametjumaedi0576@gmail.com</t>
  </si>
  <si>
    <t>BETRI YULIANA</t>
  </si>
  <si>
    <t>197807132010012002</t>
  </si>
  <si>
    <t>1376015307780003</t>
  </si>
  <si>
    <t>08116691378</t>
  </si>
  <si>
    <t>betri.yuliana78@gmail.com</t>
  </si>
  <si>
    <t>RABIZAR B.</t>
  </si>
  <si>
    <t>196905062007011012</t>
  </si>
  <si>
    <t>1307090605690002</t>
  </si>
  <si>
    <t>081275389360</t>
  </si>
  <si>
    <t>rabizar225@gmail.com</t>
  </si>
  <si>
    <t>ROSMAIDA SIAHAAN</t>
  </si>
  <si>
    <t>196805052007012014</t>
  </si>
  <si>
    <t>1376014505680001</t>
  </si>
  <si>
    <t>085240532659</t>
  </si>
  <si>
    <t>rosmaidasbutet@gmail.com</t>
  </si>
  <si>
    <t>YANRIZA HARYANTO</t>
  </si>
  <si>
    <t>197702122007011010</t>
  </si>
  <si>
    <t>1376031202770008</t>
  </si>
  <si>
    <t>082387108178</t>
  </si>
  <si>
    <t>yanrizaharyanto778@gmail.com</t>
  </si>
  <si>
    <t>NEGA WIJAYA, A.Md.</t>
  </si>
  <si>
    <t>199008242015031001</t>
  </si>
  <si>
    <t>Pengelola Pendapatan</t>
  </si>
  <si>
    <t>1376012408900004</t>
  </si>
  <si>
    <t>085263720535</t>
  </si>
  <si>
    <t>negawijaya48@gmail.com</t>
  </si>
  <si>
    <t>SYAFRIZAL M</t>
  </si>
  <si>
    <t>197005252007011007</t>
  </si>
  <si>
    <t>1376032505700001</t>
  </si>
  <si>
    <t>081267899970</t>
  </si>
  <si>
    <t>syafrizal.musbar00@yahoo.com</t>
  </si>
  <si>
    <t>HENRI JUNAIDI</t>
  </si>
  <si>
    <t>197607192008011003</t>
  </si>
  <si>
    <t>1376021907760002</t>
  </si>
  <si>
    <t>082284218245</t>
  </si>
  <si>
    <t>HenriJunaidi@gmail.com</t>
  </si>
  <si>
    <t>ERIZAL</t>
  </si>
  <si>
    <t>197003262010011002</t>
  </si>
  <si>
    <t>1376012603700001</t>
  </si>
  <si>
    <t>082387126871</t>
  </si>
  <si>
    <t>erizalpolpp70@gmail.com</t>
  </si>
  <si>
    <t>NOFI HENDRI</t>
  </si>
  <si>
    <t>198111022010011003</t>
  </si>
  <si>
    <t>1376020211810001</t>
  </si>
  <si>
    <t>085263190211</t>
  </si>
  <si>
    <t>nofihendra321@gmail.com</t>
  </si>
  <si>
    <t>BUDI PERMANA</t>
  </si>
  <si>
    <t>198405162010011002</t>
  </si>
  <si>
    <t>1376021605840001</t>
  </si>
  <si>
    <t>082287155309</t>
  </si>
  <si>
    <t>budipermana160584@gmail.com</t>
  </si>
  <si>
    <t>ISMENDRI ALDI</t>
  </si>
  <si>
    <t>198303212010011006</t>
  </si>
  <si>
    <t>1307052103830001</t>
  </si>
  <si>
    <t>085265431600</t>
  </si>
  <si>
    <t>ismendrialdi@gmail.com</t>
  </si>
  <si>
    <t>ELVINA</t>
  </si>
  <si>
    <t>197608132006042017</t>
  </si>
  <si>
    <t>1376025308760002</t>
  </si>
  <si>
    <t>082392003103</t>
  </si>
  <si>
    <t>elvina19760813@gmail.com</t>
  </si>
  <si>
    <t>EFENDI</t>
  </si>
  <si>
    <t>198107172012121007</t>
  </si>
  <si>
    <t>1376011707810008</t>
  </si>
  <si>
    <t>082283426485</t>
  </si>
  <si>
    <t>efendiujang@gmail.com</t>
  </si>
  <si>
    <t>MEIZON SATRIA, S.T., M.Si.</t>
  </si>
  <si>
    <t>197105032003121006</t>
  </si>
  <si>
    <t>1376010305710001</t>
  </si>
  <si>
    <t>08126711103</t>
  </si>
  <si>
    <t>meizonsatria@gmail.com</t>
  </si>
  <si>
    <t>Dinas Penanaman Modal dan PTSP</t>
  </si>
  <si>
    <t>DESFITAWARNI, S.STP, M.A.P</t>
  </si>
  <si>
    <t>198312022002122001</t>
  </si>
  <si>
    <t>1376024212830001</t>
  </si>
  <si>
    <t>085220696560</t>
  </si>
  <si>
    <t>desfitawarni.S.STP@gmail.com</t>
  </si>
  <si>
    <t>LENI MARLINA, S.P</t>
  </si>
  <si>
    <t>197707032006042012</t>
  </si>
  <si>
    <t>1376014307770006</t>
  </si>
  <si>
    <t>081363055180</t>
  </si>
  <si>
    <t>lenisikumbang77@gmail.com</t>
  </si>
  <si>
    <t>YULI HERMAWYAH HARAHAP, S.E.</t>
  </si>
  <si>
    <t>198507062015032004</t>
  </si>
  <si>
    <t>1376034607850002</t>
  </si>
  <si>
    <t>0811660785</t>
  </si>
  <si>
    <t>ulyajah.harahap@gmail.com</t>
  </si>
  <si>
    <t>HILWATI DANIEL</t>
  </si>
  <si>
    <t>197705201997032002</t>
  </si>
  <si>
    <t>1376026005770001</t>
  </si>
  <si>
    <t>085264525391</t>
  </si>
  <si>
    <t>hilwatidaniel@yahoo.co.id</t>
  </si>
  <si>
    <t>YESI MURSIDA, A.Md.</t>
  </si>
  <si>
    <t>198401242011012001</t>
  </si>
  <si>
    <t>Pengelola Dokumen Perizinan</t>
  </si>
  <si>
    <t>1307036401840001</t>
  </si>
  <si>
    <t>081374567729</t>
  </si>
  <si>
    <t>yesimursida@gmail.com</t>
  </si>
  <si>
    <t>197012312007011056</t>
  </si>
  <si>
    <t>1376023112700003</t>
  </si>
  <si>
    <t>082389554787</t>
  </si>
  <si>
    <t>afrizaljambek70@gmail.com</t>
  </si>
  <si>
    <t>NOFRIWANDI, S.H., M.M.</t>
  </si>
  <si>
    <t>197111101990031001</t>
  </si>
  <si>
    <t>1304121011710002</t>
  </si>
  <si>
    <t>082170125855</t>
  </si>
  <si>
    <t>nofriwandi@gmail.com</t>
  </si>
  <si>
    <t>Dinas Pariwisata, Pemuda dan Olahraga</t>
  </si>
  <si>
    <t>DELNI PUTRA, S.T.</t>
  </si>
  <si>
    <t>197207271992031003</t>
  </si>
  <si>
    <t>1376022707720001</t>
  </si>
  <si>
    <t>082285578524</t>
  </si>
  <si>
    <t>delniputra03@gmailcom</t>
  </si>
  <si>
    <t>BOBBY PRAKARSA, S.T.</t>
  </si>
  <si>
    <t>198110052006041008</t>
  </si>
  <si>
    <t>Kabid Destinasi</t>
  </si>
  <si>
    <t>1376010510810006</t>
  </si>
  <si>
    <t>085274378710</t>
  </si>
  <si>
    <t>bobbyprakarsa81@gmail.com</t>
  </si>
  <si>
    <t>ABDALLAH RAZIK RAHMAN, S.Sos., M.Si.</t>
  </si>
  <si>
    <t>198301172005011003</t>
  </si>
  <si>
    <t>Kabid Pemasaran Pariwisata</t>
  </si>
  <si>
    <t>1376031701830001</t>
  </si>
  <si>
    <t>082372757762</t>
  </si>
  <si>
    <t>nyoman_razik@yahoo.com</t>
  </si>
  <si>
    <t>REVISA GUSTI AYU, S.Sos.</t>
  </si>
  <si>
    <t>198304132003122001</t>
  </si>
  <si>
    <t>Kabid Kebudayaan</t>
  </si>
  <si>
    <t>1376015304830005</t>
  </si>
  <si>
    <t>085274019329</t>
  </si>
  <si>
    <t>vhy_revisa83@yahoo.com</t>
  </si>
  <si>
    <t>AFRIZON NASRI, S.ST.Ars</t>
  </si>
  <si>
    <t>198404052006041003</t>
  </si>
  <si>
    <t>Kabid Pemuda dan Olahraga</t>
  </si>
  <si>
    <t>1376020504840002</t>
  </si>
  <si>
    <t>081363959597</t>
  </si>
  <si>
    <t>afrizon.nasri@gmail.com</t>
  </si>
  <si>
    <t>ZIKRIMAN, S.H.</t>
  </si>
  <si>
    <t>197108112007011007</t>
  </si>
  <si>
    <t>1376011108710003</t>
  </si>
  <si>
    <t>08116603666</t>
  </si>
  <si>
    <t>zikriman.zainal71@gmail.com</t>
  </si>
  <si>
    <t>YELLITA EKA PUTRI, S.Kom.</t>
  </si>
  <si>
    <t>198709032010012007</t>
  </si>
  <si>
    <t>1376034309870001</t>
  </si>
  <si>
    <t>085274530330</t>
  </si>
  <si>
    <t>yellitaep@gmail.com</t>
  </si>
  <si>
    <t>RIKA FITRIANI, S.T., M.E</t>
  </si>
  <si>
    <t>198506042010012010</t>
  </si>
  <si>
    <t>1376014406850001</t>
  </si>
  <si>
    <t>081363103928</t>
  </si>
  <si>
    <t>rikafitriani_023@yahoo.com</t>
  </si>
  <si>
    <t>OSRA KARMILA JUITA PUTRI, S.I.P</t>
  </si>
  <si>
    <t>198007122009012005</t>
  </si>
  <si>
    <t>1376025207800001</t>
  </si>
  <si>
    <t>085278327616</t>
  </si>
  <si>
    <t>osrakarmila@yahoo.co.id</t>
  </si>
  <si>
    <t>MARNI YANTI</t>
  </si>
  <si>
    <t>197803162007012003</t>
  </si>
  <si>
    <t>1376035603780001</t>
  </si>
  <si>
    <t>082383292746</t>
  </si>
  <si>
    <t>marniyanti0316@gmail.com</t>
  </si>
  <si>
    <t>AMILIA, S.I.P</t>
  </si>
  <si>
    <t>198201212009012001</t>
  </si>
  <si>
    <t>1376036101820003</t>
  </si>
  <si>
    <t>082288342453</t>
  </si>
  <si>
    <t>ami210182@gmail.com</t>
  </si>
  <si>
    <t>DEPI YULIANI, S.Akun</t>
  </si>
  <si>
    <t>198207272014062004</t>
  </si>
  <si>
    <t>1376026707820001</t>
  </si>
  <si>
    <t>082381074982</t>
  </si>
  <si>
    <t>rhy_ani@rocketmail.com</t>
  </si>
  <si>
    <t>MERY SUSANTI</t>
  </si>
  <si>
    <t>197405302009012002</t>
  </si>
  <si>
    <t>1367017005760001</t>
  </si>
  <si>
    <t>081374567272</t>
  </si>
  <si>
    <t>merysusantisanti@yahoo.com</t>
  </si>
  <si>
    <t>DEDE SULAIMAN</t>
  </si>
  <si>
    <t>197812202009011001</t>
  </si>
  <si>
    <t>1376012012780008</t>
  </si>
  <si>
    <t>082384177144</t>
  </si>
  <si>
    <t>dede_sulaiman38@yahoo.com</t>
  </si>
  <si>
    <t>SYAFRIAL</t>
  </si>
  <si>
    <t>197112202007011004</t>
  </si>
  <si>
    <t>1376012012710023</t>
  </si>
  <si>
    <t>081281605492</t>
  </si>
  <si>
    <t>mopirngalau@gmail.com</t>
  </si>
  <si>
    <t>DIPA</t>
  </si>
  <si>
    <t>197209092009011004</t>
  </si>
  <si>
    <t>1376030909720004</t>
  </si>
  <si>
    <t>081267648492</t>
  </si>
  <si>
    <t>dipa545@yahoo.com</t>
  </si>
  <si>
    <t>DIDI RAHMAN, S.Sos</t>
  </si>
  <si>
    <t>198110122010011011</t>
  </si>
  <si>
    <t>1306031210810002</t>
  </si>
  <si>
    <t>082389598945</t>
  </si>
  <si>
    <t>didimaninjau@gmail.com</t>
  </si>
  <si>
    <t>UPTD Pengelola Objek Wisata dan Usaha Parawisata</t>
  </si>
  <si>
    <t>DWI YULIA JAYANTI, S.P, M.T, MA.</t>
  </si>
  <si>
    <t>198407162010012007</t>
  </si>
  <si>
    <t>Analis Pariwisata</t>
  </si>
  <si>
    <t>1306095607840001</t>
  </si>
  <si>
    <t>081363456567</t>
  </si>
  <si>
    <t>yuli.jayanti16@gmail.com</t>
  </si>
  <si>
    <t>ROMEL RIVA I, S.Tr.S.I</t>
  </si>
  <si>
    <t>197306012003121004</t>
  </si>
  <si>
    <t>1376020106730001</t>
  </si>
  <si>
    <t>082259797357</t>
  </si>
  <si>
    <t>romelrivai@gmail.com</t>
  </si>
  <si>
    <t>PRIMA YANUARITA, S.H., M.Si.</t>
  </si>
  <si>
    <t>196501021991122001</t>
  </si>
  <si>
    <t>1376014201650001</t>
  </si>
  <si>
    <t>081365383375</t>
  </si>
  <si>
    <t>primayanuarita06@gmail.comm</t>
  </si>
  <si>
    <t>Dinas Perpustakaan dan Kearsipan</t>
  </si>
  <si>
    <t>JONI, S.Sos.</t>
  </si>
  <si>
    <t>196806201990031008</t>
  </si>
  <si>
    <t>1376012006680010</t>
  </si>
  <si>
    <t>082170383120</t>
  </si>
  <si>
    <t>joni_diknas@yahoo.com</t>
  </si>
  <si>
    <t>FATMAWATI, S.T.</t>
  </si>
  <si>
    <t>198604022010012009</t>
  </si>
  <si>
    <t>Kabid Kearsipan</t>
  </si>
  <si>
    <t>1376014204860001</t>
  </si>
  <si>
    <t>081370105428</t>
  </si>
  <si>
    <t>ie_phat04@yahoo.com</t>
  </si>
  <si>
    <t>BEDRYA, S.Sos.</t>
  </si>
  <si>
    <t>197910012010012004</t>
  </si>
  <si>
    <t>1376014110790003</t>
  </si>
  <si>
    <t>08126691640</t>
  </si>
  <si>
    <t>beddryaanthonie28@gmail.com</t>
  </si>
  <si>
    <t>VITRIA DESI, A.Md.</t>
  </si>
  <si>
    <t>198401012010012025</t>
  </si>
  <si>
    <t>1376014101840006</t>
  </si>
  <si>
    <t>085263640854</t>
  </si>
  <si>
    <t>vitriadesi194@gmail.com</t>
  </si>
  <si>
    <t>JENTRA ELBATO, A.Md.</t>
  </si>
  <si>
    <t>197707032014061001</t>
  </si>
  <si>
    <t>Pengolah Data</t>
  </si>
  <si>
    <t>1376010307770003</t>
  </si>
  <si>
    <t>081266066636</t>
  </si>
  <si>
    <t>jentrael@yahoo.com</t>
  </si>
  <si>
    <t>Ir. DEPI SASTRA</t>
  </si>
  <si>
    <t>196502121993031011</t>
  </si>
  <si>
    <t>1376011202650001</t>
  </si>
  <si>
    <t>085263465710</t>
  </si>
  <si>
    <t>depisastra122@gmail.com</t>
  </si>
  <si>
    <t>Dinas Pertanian</t>
  </si>
  <si>
    <t>Drs. IPENDI</t>
  </si>
  <si>
    <t>196810191994031003</t>
  </si>
  <si>
    <t>1376031910680002</t>
  </si>
  <si>
    <t>ipendi19@yahoo.co.id</t>
  </si>
  <si>
    <t>ABDULLAH SANI, S.T.</t>
  </si>
  <si>
    <t>197805202010011018</t>
  </si>
  <si>
    <t>Kabid Sarana dan Prasarana</t>
  </si>
  <si>
    <t>1307052005780001</t>
  </si>
  <si>
    <t>081363405916</t>
  </si>
  <si>
    <t>doel_sani20@yahoo.com</t>
  </si>
  <si>
    <t>ROZI ALLENI, S.P</t>
  </si>
  <si>
    <t>197012242008011002</t>
  </si>
  <si>
    <t>Kabid Tanaman Pangan, Holtikultura dan Perkebunan</t>
  </si>
  <si>
    <t>1376022412700002</t>
  </si>
  <si>
    <t>081261323190</t>
  </si>
  <si>
    <t>rozialleni@gmail.com</t>
  </si>
  <si>
    <t>SUJARMEN, S.Pt</t>
  </si>
  <si>
    <t>197004191998031003</t>
  </si>
  <si>
    <t>Kabid Peternakan dan Keswan</t>
  </si>
  <si>
    <t>1376011904700002</t>
  </si>
  <si>
    <t>08126696807</t>
  </si>
  <si>
    <t>sujarmenpyk@gmail.com</t>
  </si>
  <si>
    <t>RISWANDI, S.Pi., M.Pd</t>
  </si>
  <si>
    <t>197112052007011007</t>
  </si>
  <si>
    <t>Kabid Perikanan</t>
  </si>
  <si>
    <t>1376020512710001</t>
  </si>
  <si>
    <t>081374359393</t>
  </si>
  <si>
    <t>RISWANDI_end@yahoo.com</t>
  </si>
  <si>
    <t>SUSI SUHENI, S.KH</t>
  </si>
  <si>
    <t>198109252005012007</t>
  </si>
  <si>
    <t>1376016509810003</t>
  </si>
  <si>
    <t>08126696798</t>
  </si>
  <si>
    <t>susisuheni81@gmail.com</t>
  </si>
  <si>
    <t>Ir. SOFIDA MARIA, M.Si.</t>
  </si>
  <si>
    <t>196712121992022001</t>
  </si>
  <si>
    <t>Analis Benih</t>
  </si>
  <si>
    <t>1307035212670001</t>
  </si>
  <si>
    <t>081374172118</t>
  </si>
  <si>
    <t>sofida121267@gmail.com</t>
  </si>
  <si>
    <t>Ir. YANSAWALIS</t>
  </si>
  <si>
    <t>196711031998032002</t>
  </si>
  <si>
    <t>Analis Budidaya Perikanan</t>
  </si>
  <si>
    <t>1376034311670002</t>
  </si>
  <si>
    <t>085363785661</t>
  </si>
  <si>
    <t>yansawalis07@gmail.com</t>
  </si>
  <si>
    <t>HAYATUL KHAIRI, S.Pt</t>
  </si>
  <si>
    <t>196601241990032002</t>
  </si>
  <si>
    <t>Analis Pemasaran dan Kerjasama</t>
  </si>
  <si>
    <t>1376016401660003</t>
  </si>
  <si>
    <t>081363060910</t>
  </si>
  <si>
    <t>hayatul.khairi66@gmail.com</t>
  </si>
  <si>
    <t>CESRA, S.Pd</t>
  </si>
  <si>
    <t>198208302009012003</t>
  </si>
  <si>
    <t>Penyusun Program</t>
  </si>
  <si>
    <t>1307057008820004</t>
  </si>
  <si>
    <t>081363468984</t>
  </si>
  <si>
    <t>cesrario@gmail.com</t>
  </si>
  <si>
    <t>DILMAGA HARI, S.Pi</t>
  </si>
  <si>
    <t>198612112014031001</t>
  </si>
  <si>
    <t>1376021112860001</t>
  </si>
  <si>
    <t>082250742269</t>
  </si>
  <si>
    <t>cha_guak@yahoo.com</t>
  </si>
  <si>
    <t>DESI PUTRI, A.Md.</t>
  </si>
  <si>
    <t>198112142010012013</t>
  </si>
  <si>
    <t>1376015412810003</t>
  </si>
  <si>
    <t>081374782781</t>
  </si>
  <si>
    <t>desy.cy1481@gmail.com</t>
  </si>
  <si>
    <t>YASRIAN, SST</t>
  </si>
  <si>
    <t>198703052010011001</t>
  </si>
  <si>
    <t>Pengawas Pupuk dan Pestisida</t>
  </si>
  <si>
    <t>1307050503870001</t>
  </si>
  <si>
    <t>085228960109</t>
  </si>
  <si>
    <t>yasrianpyk@gmail.com</t>
  </si>
  <si>
    <t>MELZA HARNEDY</t>
  </si>
  <si>
    <t>198106152005011005</t>
  </si>
  <si>
    <t>1307041506810003</t>
  </si>
  <si>
    <t>08126797922</t>
  </si>
  <si>
    <t>melzaharnedy@ymail.com</t>
  </si>
  <si>
    <t>ADMINOPA</t>
  </si>
  <si>
    <t>198101182006042011</t>
  </si>
  <si>
    <t>1307045801810002</t>
  </si>
  <si>
    <t>08126797729</t>
  </si>
  <si>
    <t>nopa.admi@yahoo.com</t>
  </si>
  <si>
    <t>196806012007011009</t>
  </si>
  <si>
    <t>Pengadministrasi Rumah Tangga Produksi</t>
  </si>
  <si>
    <t>1376020106680003</t>
  </si>
  <si>
    <t>081363478093</t>
  </si>
  <si>
    <t>rinaldipadangsikabu@gmail.com</t>
  </si>
  <si>
    <t>SOEKRIS WIDODO</t>
  </si>
  <si>
    <t>197108202008011003</t>
  </si>
  <si>
    <t>Pengadministrasi Sarana Pengembangan Usaha</t>
  </si>
  <si>
    <t>1376022008710002</t>
  </si>
  <si>
    <t>081363477077</t>
  </si>
  <si>
    <t>soekriswidodo@gmail.com</t>
  </si>
  <si>
    <t>KASNAF</t>
  </si>
  <si>
    <t>197711292014061001</t>
  </si>
  <si>
    <t>Pengadministrasi Program Pemberantasan Penyakit Menular</t>
  </si>
  <si>
    <t>1376012911770001</t>
  </si>
  <si>
    <t>082169067381</t>
  </si>
  <si>
    <t>kospyk9@gmail.com</t>
  </si>
  <si>
    <t>NODI HARTONO</t>
  </si>
  <si>
    <t>198205252007011002</t>
  </si>
  <si>
    <t>1376022505820001</t>
  </si>
  <si>
    <t>081374723500</t>
  </si>
  <si>
    <t>fahrinaldi@gmail.com</t>
  </si>
  <si>
    <t>HIDAYATUL AKMAL, S.T.P, M.Si.</t>
  </si>
  <si>
    <t>198109172010011011</t>
  </si>
  <si>
    <t>1376031007120004</t>
  </si>
  <si>
    <t>081266116503</t>
  </si>
  <si>
    <t>hidayatul8081@gmail.com</t>
  </si>
  <si>
    <t>UPTD Perbenihan dan Pelayanan Jasa Alsintan</t>
  </si>
  <si>
    <t>HENDRI</t>
  </si>
  <si>
    <t>196707051991031004</t>
  </si>
  <si>
    <t>1306070507670003</t>
  </si>
  <si>
    <t>081374274241</t>
  </si>
  <si>
    <t>hendrisaja1967@yahoo.com</t>
  </si>
  <si>
    <t>DESFI HARDI, S.Pi</t>
  </si>
  <si>
    <t>198012202006041006</t>
  </si>
  <si>
    <t>1307032012800001</t>
  </si>
  <si>
    <t>085375537679</t>
  </si>
  <si>
    <t>dpitopang@gmail.com</t>
  </si>
  <si>
    <t>UPTD Perbenihan dan Pakan Ikan</t>
  </si>
  <si>
    <t>RAHMA YUNITA, S.Pi.</t>
  </si>
  <si>
    <t>197606192007012004</t>
  </si>
  <si>
    <t>1371115906760010</t>
  </si>
  <si>
    <t>081363272244</t>
  </si>
  <si>
    <t>rahmayunita1973@gmail.com</t>
  </si>
  <si>
    <t>Ir. HARNIYEVA</t>
  </si>
  <si>
    <t>196606262006042003</t>
  </si>
  <si>
    <t>Pengawas Penyakit dan Pengendalian Penyakit Ikan</t>
  </si>
  <si>
    <t>1306156606660002</t>
  </si>
  <si>
    <t>085263186896</t>
  </si>
  <si>
    <t>harniyevayusmar3@gmail.com</t>
  </si>
  <si>
    <t>SUMITRO</t>
  </si>
  <si>
    <t>197008182007011006</t>
  </si>
  <si>
    <t>Teknisi Perikanan Budidaya</t>
  </si>
  <si>
    <t>1376011808700002</t>
  </si>
  <si>
    <t>082385340176</t>
  </si>
  <si>
    <t>sumitropyk70@gmail.com</t>
  </si>
  <si>
    <t>drh. RICHE HANNY Z</t>
  </si>
  <si>
    <t>198211032009012004</t>
  </si>
  <si>
    <t>1307114311820001</t>
  </si>
  <si>
    <t>085216035045</t>
  </si>
  <si>
    <t>richedinanta@gmail.com</t>
  </si>
  <si>
    <t>UPTD Pusat Kesehatan Hewan</t>
  </si>
  <si>
    <t>LOLY SATRIA, S.P</t>
  </si>
  <si>
    <t>198205242005011004</t>
  </si>
  <si>
    <t>1376022405820003</t>
  </si>
  <si>
    <t>08116697897</t>
  </si>
  <si>
    <t>satrialy@gmail.com</t>
  </si>
  <si>
    <t>YOGI NOVERDI RIZAL, S.Pt</t>
  </si>
  <si>
    <t>198411252011011002</t>
  </si>
  <si>
    <t>1305042511840002</t>
  </si>
  <si>
    <t>085228958313</t>
  </si>
  <si>
    <t>ondoklagu@gmail.com</t>
  </si>
  <si>
    <t>UPTD RPH dan Pasar Ternak</t>
  </si>
  <si>
    <t>FIPI ADRIANI, S.Pt</t>
  </si>
  <si>
    <t>198201212010012005</t>
  </si>
  <si>
    <t>1376036101820002</t>
  </si>
  <si>
    <t>081266696060</t>
  </si>
  <si>
    <t>fipiadriani@gmail.com</t>
  </si>
  <si>
    <t>NOFRIZAL. J, S.P</t>
  </si>
  <si>
    <t>197706092007011004</t>
  </si>
  <si>
    <t>Pengawas Lalu Lintas Hewan dan Wilayah Karantina Hewan</t>
  </si>
  <si>
    <t>1376010906770003</t>
  </si>
  <si>
    <t>081363855106</t>
  </si>
  <si>
    <t>nofrizall1977@gmail.com</t>
  </si>
  <si>
    <t>DONI</t>
  </si>
  <si>
    <t>197807042010011008</t>
  </si>
  <si>
    <t>1376010407780002</t>
  </si>
  <si>
    <t>081363366226</t>
  </si>
  <si>
    <t>donisaja@gmail.com</t>
  </si>
  <si>
    <t>RAHADIANSYAH, S.Pt, M.Pt</t>
  </si>
  <si>
    <t>197807162006041009</t>
  </si>
  <si>
    <t>1307041607780001</t>
  </si>
  <si>
    <t>081371654162</t>
  </si>
  <si>
    <t>rahadiansyah.piliang@gmail.com</t>
  </si>
  <si>
    <t>UPTD Pembibitan dan Pakan Ternak</t>
  </si>
  <si>
    <t>ANDILALA, S.ST.</t>
  </si>
  <si>
    <t>198110252010011007</t>
  </si>
  <si>
    <t>1307052510810002</t>
  </si>
  <si>
    <t>081298284765</t>
  </si>
  <si>
    <t>andilalaal892720@gmail.com</t>
  </si>
  <si>
    <t>JHONNY PARLIN, S.STP, M.Si</t>
  </si>
  <si>
    <t>197908151998101001</t>
  </si>
  <si>
    <t>1376021508790001</t>
  </si>
  <si>
    <t>085374227888</t>
  </si>
  <si>
    <t>parlin.jp10@gmail.com</t>
  </si>
  <si>
    <t>Kecamatan Payakumbuh Utara</t>
  </si>
  <si>
    <t>DESI MUTHIA, S.STP</t>
  </si>
  <si>
    <t>197904291997112001</t>
  </si>
  <si>
    <t>1405026904790010</t>
  </si>
  <si>
    <t>082170511190</t>
  </si>
  <si>
    <t>winsie29@gmail.com</t>
  </si>
  <si>
    <t>USRIZAL NASIR, S.Sos., M.M.</t>
  </si>
  <si>
    <t>198108192005011006</t>
  </si>
  <si>
    <t>1376011908810001</t>
  </si>
  <si>
    <t>082386388688</t>
  </si>
  <si>
    <t>rizal.amq@gmail.com</t>
  </si>
  <si>
    <t>YEKI MAIYENDRI, S.A.P.</t>
  </si>
  <si>
    <t>197505272006041005</t>
  </si>
  <si>
    <t>1376024403700002</t>
  </si>
  <si>
    <t>08126644944</t>
  </si>
  <si>
    <t>yeki09@ymail.com</t>
  </si>
  <si>
    <t>Dra. HATMI FITRINI WILIS</t>
  </si>
  <si>
    <t>196801221994032005</t>
  </si>
  <si>
    <t>1376026201680001</t>
  </si>
  <si>
    <t>081363956572</t>
  </si>
  <si>
    <t>hatmifitriniwilis@mail.com</t>
  </si>
  <si>
    <t>SARAH FILDA, S.STP</t>
  </si>
  <si>
    <t>199311282016092001</t>
  </si>
  <si>
    <t>1376036811930001</t>
  </si>
  <si>
    <t>082392367489</t>
  </si>
  <si>
    <t>sarahfilda@yahoo.com</t>
  </si>
  <si>
    <t>TIWI OKHTAFIANNY, S.E., M.M.</t>
  </si>
  <si>
    <t>198010072010012007</t>
  </si>
  <si>
    <t>1371094710800003</t>
  </si>
  <si>
    <t>081365990875</t>
  </si>
  <si>
    <t>tiwiokhtafianny@gmail.com</t>
  </si>
  <si>
    <t>OYONG LIZA</t>
  </si>
  <si>
    <t>197910242007011003</t>
  </si>
  <si>
    <t>1307052401790001</t>
  </si>
  <si>
    <t>082388340809</t>
  </si>
  <si>
    <t>oyongliza123@gmail.com</t>
  </si>
  <si>
    <t>FERYNA RUSDI, A.Md.Keb</t>
  </si>
  <si>
    <t>198706242017042006</t>
  </si>
  <si>
    <t>1376016406870003</t>
  </si>
  <si>
    <t>082284167007</t>
  </si>
  <si>
    <t>ferynarusdi683@gmail.com</t>
  </si>
  <si>
    <t>PIFIT SANDRA DEWI</t>
  </si>
  <si>
    <t>198108102010012004</t>
  </si>
  <si>
    <t>1376035008810001</t>
  </si>
  <si>
    <t>081374370386</t>
  </si>
  <si>
    <t>pifitsandra@gmail.com</t>
  </si>
  <si>
    <t>ABDUL GAFAR</t>
  </si>
  <si>
    <t>197604042009011005</t>
  </si>
  <si>
    <t>1376010404760006</t>
  </si>
  <si>
    <t>0823912669733</t>
  </si>
  <si>
    <t>abg.gafar123@gmail.com</t>
  </si>
  <si>
    <t>JASRI</t>
  </si>
  <si>
    <t>196708012007011010</t>
  </si>
  <si>
    <t>1376020108670001</t>
  </si>
  <si>
    <t>082384923853</t>
  </si>
  <si>
    <t>jasri@mailesia.com</t>
  </si>
  <si>
    <t>ILHAM RACHMADSYAH PUTRA, S.STP</t>
  </si>
  <si>
    <t>198305232002121002</t>
  </si>
  <si>
    <t>1376022305830001</t>
  </si>
  <si>
    <t>08116619835</t>
  </si>
  <si>
    <t>ilhamrachmadsyah23@gmail.com</t>
  </si>
  <si>
    <t>Kelurahan Kapalo Koto Dibalai</t>
  </si>
  <si>
    <t>MEILIA ROZA, S.Pd</t>
  </si>
  <si>
    <t>197205282007012002</t>
  </si>
  <si>
    <t>1376026805720002</t>
  </si>
  <si>
    <t>085211163492</t>
  </si>
  <si>
    <t>meiliaroza80@yahoo.com</t>
  </si>
  <si>
    <t>LELI HUSNI, S.Pd</t>
  </si>
  <si>
    <t>197312162007012004</t>
  </si>
  <si>
    <t>1376025612730001</t>
  </si>
  <si>
    <t>081363016660</t>
  </si>
  <si>
    <t>lelihusnispd@gmail.com</t>
  </si>
  <si>
    <t>MUHAMMAD KHAIR, S.STP</t>
  </si>
  <si>
    <t>199310022016091002</t>
  </si>
  <si>
    <t>08126785584</t>
  </si>
  <si>
    <t>khaira7x@yahoo.com</t>
  </si>
  <si>
    <t>MURNI</t>
  </si>
  <si>
    <t>196910101990032001</t>
  </si>
  <si>
    <t>1376025010690002</t>
  </si>
  <si>
    <t>murni.pyk@gmail.com</t>
  </si>
  <si>
    <t>MUHARDI</t>
  </si>
  <si>
    <t>196606242007011003</t>
  </si>
  <si>
    <t>1376042406660001</t>
  </si>
  <si>
    <t>082381229172</t>
  </si>
  <si>
    <t>muhardi2466@gmail.com</t>
  </si>
  <si>
    <t>FIRDAUS SYAWIR, S.Sos.</t>
  </si>
  <si>
    <t>197203071994031003</t>
  </si>
  <si>
    <t>1376010703720001</t>
  </si>
  <si>
    <t>085355675273</t>
  </si>
  <si>
    <t>firdaus.syawir@yahoo.co.id</t>
  </si>
  <si>
    <t>Kelurahan Ikua Koto Dibalai</t>
  </si>
  <si>
    <t>SANTI MARSI, S.K.M.</t>
  </si>
  <si>
    <t>197503072000032003</t>
  </si>
  <si>
    <t>1571074703750062</t>
  </si>
  <si>
    <t>085263326406</t>
  </si>
  <si>
    <t>auliaaifha6@gmail.com</t>
  </si>
  <si>
    <t>DONNA SOVIA, S.K.M.</t>
  </si>
  <si>
    <t>197812282005012006</t>
  </si>
  <si>
    <t>3215256812780001</t>
  </si>
  <si>
    <t>082113216375</t>
  </si>
  <si>
    <t>soviadonna@gmail.com</t>
  </si>
  <si>
    <t>NIKE PURNAMA SARI, A.Md.</t>
  </si>
  <si>
    <t>198403212010012013</t>
  </si>
  <si>
    <t>1376016103840001</t>
  </si>
  <si>
    <t>081266038595</t>
  </si>
  <si>
    <t>quinshaamandaqq@gmail.com</t>
  </si>
  <si>
    <t>SRI RAMADONA, S.E., Akt.</t>
  </si>
  <si>
    <t>198206252008032002</t>
  </si>
  <si>
    <t>1376056506820001</t>
  </si>
  <si>
    <t>081363397166</t>
  </si>
  <si>
    <t>taqiyyahmi@gmail.com</t>
  </si>
  <si>
    <t>UNRIZAL, S.ST.Ars</t>
  </si>
  <si>
    <t>197206142006041006</t>
  </si>
  <si>
    <t>1376021406720002</t>
  </si>
  <si>
    <t>081363434464</t>
  </si>
  <si>
    <t>unrizal14@gmail.com</t>
  </si>
  <si>
    <t>Kelurahan Balai Tongah Koto</t>
  </si>
  <si>
    <t>MERTHA YULIA ANGELINA, A.Md.</t>
  </si>
  <si>
    <t>198407232010012029</t>
  </si>
  <si>
    <t>1376016307840001</t>
  </si>
  <si>
    <t>081267681021</t>
  </si>
  <si>
    <t>yuliamertha84@gmail.com</t>
  </si>
  <si>
    <t>ISMAIL. M</t>
  </si>
  <si>
    <t>197410252012121001</t>
  </si>
  <si>
    <t>1307032510740001</t>
  </si>
  <si>
    <t>ismail.pem@gmail.com</t>
  </si>
  <si>
    <t>RITA HAYATUL HUSNA, S.E.</t>
  </si>
  <si>
    <t>197908112006042008</t>
  </si>
  <si>
    <t>1376025108790001</t>
  </si>
  <si>
    <t>teta_vieviena@yahoo.co.id</t>
  </si>
  <si>
    <t>Kelurahan Kotokociak Kubu Tapakrajo</t>
  </si>
  <si>
    <t>ZAKIYAH, S.Pd</t>
  </si>
  <si>
    <t>196608241988032004</t>
  </si>
  <si>
    <t>1376026408660002</t>
  </si>
  <si>
    <t>085274555501</t>
  </si>
  <si>
    <t>Zakiyahzakiyah58@gmail.com</t>
  </si>
  <si>
    <t>OLGA YULIA, S.T.P</t>
  </si>
  <si>
    <t>198407142011012001</t>
  </si>
  <si>
    <t>1307125407840001</t>
  </si>
  <si>
    <t>082170939340</t>
  </si>
  <si>
    <t>yulia.olga@gmail.com</t>
  </si>
  <si>
    <t>MARDALENA, A.Md.</t>
  </si>
  <si>
    <t>198203082006042008</t>
  </si>
  <si>
    <t>1376044803820005</t>
  </si>
  <si>
    <t>085263910055</t>
  </si>
  <si>
    <t>len.ilena1982@gmail.com</t>
  </si>
  <si>
    <t>MUSLENIYETTI, S.Sos.</t>
  </si>
  <si>
    <t>196809231994032003</t>
  </si>
  <si>
    <t>1376016309680005</t>
  </si>
  <si>
    <t>muslenduo3@gmail.com</t>
  </si>
  <si>
    <t>Kelurahan Tigo Koto Diateh</t>
  </si>
  <si>
    <t>ROZA ANITA, S.T.</t>
  </si>
  <si>
    <t>197903122011012001</t>
  </si>
  <si>
    <t>1376025203790002</t>
  </si>
  <si>
    <t>081363571279</t>
  </si>
  <si>
    <t>rozaanita3@gmail.com</t>
  </si>
  <si>
    <t>SILVIA INDRAYANI, S.ST.Ars</t>
  </si>
  <si>
    <t>198604102005012002</t>
  </si>
  <si>
    <t>1376025004860002</t>
  </si>
  <si>
    <t>085263820201</t>
  </si>
  <si>
    <t>silvia.indrayani104@gmail.com</t>
  </si>
  <si>
    <t>BERTHI WIJI ASTUTI, S.K.M.</t>
  </si>
  <si>
    <t>198301272009012003</t>
  </si>
  <si>
    <t>1377016701830000</t>
  </si>
  <si>
    <t>085219717774</t>
  </si>
  <si>
    <t>berthiwa@gmail.com</t>
  </si>
  <si>
    <t>SRI RAHMAYENI. AR, S.E.</t>
  </si>
  <si>
    <t>197904142010012006</t>
  </si>
  <si>
    <t>1306145404790001</t>
  </si>
  <si>
    <t>0813-1067-3601</t>
  </si>
  <si>
    <t>srirahmayeniar@gmail.com</t>
  </si>
  <si>
    <t>ALRINALDI, SH., MH</t>
  </si>
  <si>
    <t>198211292006041005</t>
  </si>
  <si>
    <t>1377012911820001</t>
  </si>
  <si>
    <t>081363235423</t>
  </si>
  <si>
    <t>alri_naldi@yahoo.com</t>
  </si>
  <si>
    <t>Kelurahan Napar</t>
  </si>
  <si>
    <t>DESWATI</t>
  </si>
  <si>
    <t>196802071991032004</t>
  </si>
  <si>
    <t>1376014702680001</t>
  </si>
  <si>
    <t>deswati7268@gmail.com</t>
  </si>
  <si>
    <t>ERLINA, A.Md.</t>
  </si>
  <si>
    <t>198408122009012002</t>
  </si>
  <si>
    <t>1376015208840009</t>
  </si>
  <si>
    <t>081374405438</t>
  </si>
  <si>
    <t>erlinamufid1984@gmail.com</t>
  </si>
  <si>
    <t>BISMAR, S.Sos., M.M.</t>
  </si>
  <si>
    <t>197112051994031004</t>
  </si>
  <si>
    <t>1376020512680002</t>
  </si>
  <si>
    <t>081266010443</t>
  </si>
  <si>
    <t>pakbismar42@gmail.com</t>
  </si>
  <si>
    <t>MAJRI, S.Sos.</t>
  </si>
  <si>
    <t>197801052009011002</t>
  </si>
  <si>
    <t>1376020501780006</t>
  </si>
  <si>
    <t>jaymajri1978@gmail.com</t>
  </si>
  <si>
    <t>Kelurahan Ompang Tanah Sirah</t>
  </si>
  <si>
    <t>VERA MONICA, A.Md.</t>
  </si>
  <si>
    <t>198308042010012011</t>
  </si>
  <si>
    <t>1307054408830001</t>
  </si>
  <si>
    <t>monica_vera83@yahoo.co.id</t>
  </si>
  <si>
    <t>FINI ANGRYANI DEWI, AMKL</t>
  </si>
  <si>
    <t>198703012009012001</t>
  </si>
  <si>
    <t>1372014103870041</t>
  </si>
  <si>
    <t>0811661107</t>
  </si>
  <si>
    <t>finianggryanidewi@gmail.com</t>
  </si>
  <si>
    <t>RIMA SUHESTY ZAID, S.K.M.</t>
  </si>
  <si>
    <t>198807082010012004</t>
  </si>
  <si>
    <t>1376024807880002</t>
  </si>
  <si>
    <t>085274543838</t>
  </si>
  <si>
    <t>suhesty@gmail.com</t>
  </si>
  <si>
    <t>ADITIAWARMAN</t>
  </si>
  <si>
    <t>196712152007011004</t>
  </si>
  <si>
    <t>1376021512670003</t>
  </si>
  <si>
    <t>1967aditiawarman@gmail.com</t>
  </si>
  <si>
    <t>ULIL UMRI, S.ST.Ars</t>
  </si>
  <si>
    <t>198605022006041006</t>
  </si>
  <si>
    <t>1376020205860003</t>
  </si>
  <si>
    <t>085263682425</t>
  </si>
  <si>
    <t>ulilambriee@gmail.com</t>
  </si>
  <si>
    <t>Kelurahan Taratak Padang Kampuang</t>
  </si>
  <si>
    <t>MAIYULITA, S.ST.Ars</t>
  </si>
  <si>
    <t>196809252006042003</t>
  </si>
  <si>
    <t>1376026509680001</t>
  </si>
  <si>
    <t>mayondri@gmail.com</t>
  </si>
  <si>
    <t>LISA MONA SARI, S.E.</t>
  </si>
  <si>
    <t>198805032011012002</t>
  </si>
  <si>
    <t>1472024305880022</t>
  </si>
  <si>
    <t>082285338142</t>
  </si>
  <si>
    <t>momon.ones@gmail.com</t>
  </si>
  <si>
    <t>EDI SOFENDI, S.P</t>
  </si>
  <si>
    <t>196612311990031048</t>
  </si>
  <si>
    <t>1307053112660003</t>
  </si>
  <si>
    <t>081261710160</t>
  </si>
  <si>
    <t>edisofendi66@gmail.com</t>
  </si>
  <si>
    <t>SUSILAWATI. A, S.ST.Ars</t>
  </si>
  <si>
    <t>196812271990032003</t>
  </si>
  <si>
    <t>1376016112680002</t>
  </si>
  <si>
    <t>085263249368</t>
  </si>
  <si>
    <t>susilawatipyk204@gmail.com</t>
  </si>
  <si>
    <t>Kelurahan Tigo Koto Dibaruah</t>
  </si>
  <si>
    <t>ROKI YUNANDI, S.Sos.</t>
  </si>
  <si>
    <t>197609192007011003</t>
  </si>
  <si>
    <t>1376021909760002</t>
  </si>
  <si>
    <t>zulfendri03@gmail.com</t>
  </si>
  <si>
    <t>NURI FATMA, S.K.M.</t>
  </si>
  <si>
    <t>197804072006042003</t>
  </si>
  <si>
    <t>1376024704780001</t>
  </si>
  <si>
    <t>nurifatma78@gmail.com</t>
  </si>
  <si>
    <t>SAFITRI YENI, S.A.P.</t>
  </si>
  <si>
    <t>198406262011012001</t>
  </si>
  <si>
    <t>1304036606840002</t>
  </si>
  <si>
    <t>safitriyeni61@gmail.co</t>
  </si>
  <si>
    <t>HEPI, S.IP</t>
  </si>
  <si>
    <t>198308312010011004</t>
  </si>
  <si>
    <t>1471083108830081</t>
  </si>
  <si>
    <t>081277252288</t>
  </si>
  <si>
    <t>alafraah03@gmail.com</t>
  </si>
  <si>
    <t>Kecamatan Payakumbuh Timur</t>
  </si>
  <si>
    <t>ZAILENDRA, S.IP, M.IP</t>
  </si>
  <si>
    <t>198408172009011002</t>
  </si>
  <si>
    <t>1306021708840003</t>
  </si>
  <si>
    <t>081363413361</t>
  </si>
  <si>
    <t>zailendra25@yahoo.com</t>
  </si>
  <si>
    <t>PINTA NIDA, S.Sos.</t>
  </si>
  <si>
    <t>197304211993032004</t>
  </si>
  <si>
    <t>1376026104730002</t>
  </si>
  <si>
    <t>081284244355</t>
  </si>
  <si>
    <t>pintanida29@gmail.com</t>
  </si>
  <si>
    <t>TRINAZMI, S.ST.Ars</t>
  </si>
  <si>
    <t>197202182006041005</t>
  </si>
  <si>
    <t>1376051802720001</t>
  </si>
  <si>
    <t>081266964800</t>
  </si>
  <si>
    <t>tri02nazmi72@gmail.com</t>
  </si>
  <si>
    <t>FITRI YETTI, S.Tr.Keb.</t>
  </si>
  <si>
    <t>196812191990122002</t>
  </si>
  <si>
    <t>Kasi Ekonomi Pembangunan</t>
  </si>
  <si>
    <t>1376015912680001</t>
  </si>
  <si>
    <t>081363495762</t>
  </si>
  <si>
    <t>fitriyetti19@gmail.com</t>
  </si>
  <si>
    <t>RINALDO, S.Sos.</t>
  </si>
  <si>
    <t>197807252009011003</t>
  </si>
  <si>
    <t>1376012507780003</t>
  </si>
  <si>
    <t>081275544765</t>
  </si>
  <si>
    <t>rin_aldo257@yahoo.co.id</t>
  </si>
  <si>
    <t>REFLIZA, S.Sos.</t>
  </si>
  <si>
    <t>197909262007012003</t>
  </si>
  <si>
    <t>1376036609790001</t>
  </si>
  <si>
    <t>085263433643</t>
  </si>
  <si>
    <t>refliza1979@gmail.com</t>
  </si>
  <si>
    <t>ADRIKA ARLIS, A.Md.</t>
  </si>
  <si>
    <t>198412162011011001</t>
  </si>
  <si>
    <t>1371091612840008</t>
  </si>
  <si>
    <t>081277104330</t>
  </si>
  <si>
    <t>Ad.joey5@gmail.com</t>
  </si>
  <si>
    <t>EKARINA YULIA, S.Pt</t>
  </si>
  <si>
    <t>196907222000032004</t>
  </si>
  <si>
    <t>Analis Pelayanan Sosial</t>
  </si>
  <si>
    <t>1376036207690001</t>
  </si>
  <si>
    <t>085274740187</t>
  </si>
  <si>
    <t>ekarinayulia22@gmail.com</t>
  </si>
  <si>
    <t>AYUSMAN PRIMA, S.ST.Ars</t>
  </si>
  <si>
    <t>197205152005011009</t>
  </si>
  <si>
    <t>Analis Program Pembangunan</t>
  </si>
  <si>
    <t>1376011505720002</t>
  </si>
  <si>
    <t>085263238460</t>
  </si>
  <si>
    <t>ayusmanprima@gmail.com</t>
  </si>
  <si>
    <t>SURIADI B.</t>
  </si>
  <si>
    <t>197210242014061004</t>
  </si>
  <si>
    <t>Pengadministrasi Pemerintahan</t>
  </si>
  <si>
    <t>1376052410720005</t>
  </si>
  <si>
    <t>081363981571</t>
  </si>
  <si>
    <t>suriadib72@gmail.com</t>
  </si>
  <si>
    <t>RIKE AMLIA DJUSARI</t>
  </si>
  <si>
    <t>197807272014062003</t>
  </si>
  <si>
    <t>1376036707780002</t>
  </si>
  <si>
    <t>085274423949</t>
  </si>
  <si>
    <t>riekeamlia@gmail.com</t>
  </si>
  <si>
    <t>YULI ESPANDIARI</t>
  </si>
  <si>
    <t>197807282014062002</t>
  </si>
  <si>
    <t>1376036807780003</t>
  </si>
  <si>
    <t>085274404252</t>
  </si>
  <si>
    <t>yespandiari@gmail.com</t>
  </si>
  <si>
    <t>NASRUL</t>
  </si>
  <si>
    <t>197101012006041025</t>
  </si>
  <si>
    <t>1307040101690003</t>
  </si>
  <si>
    <t>085364646429</t>
  </si>
  <si>
    <t>nasrulbendang@gmail.com</t>
  </si>
  <si>
    <t>EFI YENDRA</t>
  </si>
  <si>
    <t>197311282014062001</t>
  </si>
  <si>
    <t>1376036811730001</t>
  </si>
  <si>
    <t>081374258317</t>
  </si>
  <si>
    <t>efiyendrapyk@gmail.com</t>
  </si>
  <si>
    <t>INDRA NUSA</t>
  </si>
  <si>
    <t>196701252014061002</t>
  </si>
  <si>
    <t>1376032501670002</t>
  </si>
  <si>
    <t>081268336649</t>
  </si>
  <si>
    <t>indranusa19@gmail.com</t>
  </si>
  <si>
    <t>SUCI ARINY HEQI, S.Pt, M.I.Kom</t>
  </si>
  <si>
    <t>198411232010012025</t>
  </si>
  <si>
    <t>1371096311840006</t>
  </si>
  <si>
    <t>081266390010</t>
  </si>
  <si>
    <t>suciheqy@gmail.com</t>
  </si>
  <si>
    <t>Kelurahan Payobasung</t>
  </si>
  <si>
    <t>YUSMAINI, S.ST.Ars</t>
  </si>
  <si>
    <t>196803052006042005</t>
  </si>
  <si>
    <t>1376034503680001</t>
  </si>
  <si>
    <t>085274177029</t>
  </si>
  <si>
    <t>yusmainiyus68@gmail.com</t>
  </si>
  <si>
    <t>ITRIALDI</t>
  </si>
  <si>
    <t>196711171990031006</t>
  </si>
  <si>
    <t>1376011711670005</t>
  </si>
  <si>
    <t>081379847252</t>
  </si>
  <si>
    <t>itrialdi17112@gmail.com</t>
  </si>
  <si>
    <t>WANDI GUSYOYO, A.Md.</t>
  </si>
  <si>
    <t>197706052006041014</t>
  </si>
  <si>
    <t>1376030506770004</t>
  </si>
  <si>
    <t>081363499511</t>
  </si>
  <si>
    <t>gusyoyowandi@yahoo.com</t>
  </si>
  <si>
    <t>SANTI HUTABARAT</t>
  </si>
  <si>
    <t>197306081995032003</t>
  </si>
  <si>
    <t>1376034808730003</t>
  </si>
  <si>
    <t>082170461191</t>
  </si>
  <si>
    <t>ambarita0@gmail.com</t>
  </si>
  <si>
    <t>CICI ELITA, S.E.</t>
  </si>
  <si>
    <t>198412072010012008</t>
  </si>
  <si>
    <t>1307034712840001</t>
  </si>
  <si>
    <t>0813-7844-0765</t>
  </si>
  <si>
    <t>cicielita@gmail.com</t>
  </si>
  <si>
    <t>Kelurahan Koto Baru</t>
  </si>
  <si>
    <t>RITA ELMIDA</t>
  </si>
  <si>
    <t>196911091994032007</t>
  </si>
  <si>
    <t>1307034911690001</t>
  </si>
  <si>
    <t>0812-6677-9953</t>
  </si>
  <si>
    <t>ritaelmida1969@gmail.com</t>
  </si>
  <si>
    <t>AFNINI, S. Sos.</t>
  </si>
  <si>
    <t>196704152007012011</t>
  </si>
  <si>
    <t>1376035504670001</t>
  </si>
  <si>
    <t>081266577563</t>
  </si>
  <si>
    <t>afnini_ubud@yahoo.co.id</t>
  </si>
  <si>
    <t>LENI ARIYANTI, A.Md.</t>
  </si>
  <si>
    <t>198312042009012002</t>
  </si>
  <si>
    <t>1375034412830003</t>
  </si>
  <si>
    <t>081374036699</t>
  </si>
  <si>
    <t>ariyanti.leni04@gmail.com</t>
  </si>
  <si>
    <t>TITI FANNY GUSTI, S.STP</t>
  </si>
  <si>
    <t>199306172015072001</t>
  </si>
  <si>
    <t>1371025706930003</t>
  </si>
  <si>
    <t>082318556885</t>
  </si>
  <si>
    <t>titifanny66@gmail.com</t>
  </si>
  <si>
    <t>Kelurahan Koto Panjang</t>
  </si>
  <si>
    <t>SURYANI BUDI LASTRI, S.Sos.</t>
  </si>
  <si>
    <t>198204032010012001</t>
  </si>
  <si>
    <t>1376034304820001</t>
  </si>
  <si>
    <t>081363262956</t>
  </si>
  <si>
    <t>suryani.bl@gmail.com</t>
  </si>
  <si>
    <t>ADENAL, A.Md.</t>
  </si>
  <si>
    <t>197004042006041005</t>
  </si>
  <si>
    <t>1376030404700004</t>
  </si>
  <si>
    <t>081375095766</t>
  </si>
  <si>
    <t>sadepiliang@gmail.vcom</t>
  </si>
  <si>
    <t>DESWITA DARNIS</t>
  </si>
  <si>
    <t>196602171987032003</t>
  </si>
  <si>
    <t>1376035702670002</t>
  </si>
  <si>
    <t>082288161728</t>
  </si>
  <si>
    <t>darnisdeswita@gmail.com</t>
  </si>
  <si>
    <t>FIRMANSYAH, S.H.</t>
  </si>
  <si>
    <t>197803302010011008</t>
  </si>
  <si>
    <t>1371023003780010</t>
  </si>
  <si>
    <t>firmansyahchacing@gmail.com</t>
  </si>
  <si>
    <t>Kelurahan Padang Alai Bodi</t>
  </si>
  <si>
    <t>SUDIRMAN, S.Pd</t>
  </si>
  <si>
    <t>196912201990031005</t>
  </si>
  <si>
    <t>1307042012690003</t>
  </si>
  <si>
    <t>081363331694</t>
  </si>
  <si>
    <t>sudirman@gmail.com</t>
  </si>
  <si>
    <t>ASTUTI, S.K.M.</t>
  </si>
  <si>
    <t>197703052005012009</t>
  </si>
  <si>
    <t>1976034603770001</t>
  </si>
  <si>
    <t>tutiastuti515@gmail.com</t>
  </si>
  <si>
    <t>SYAMSIR, S.Sos.</t>
  </si>
  <si>
    <t>197309051994031004</t>
  </si>
  <si>
    <t>1376010509730003</t>
  </si>
  <si>
    <t>syamsir0905@gmail.com</t>
  </si>
  <si>
    <t>Kelurahan Padang Tangah Payobadar</t>
  </si>
  <si>
    <t>FETRIANTI, S.Si, M.M.</t>
  </si>
  <si>
    <t>197607312007012003</t>
  </si>
  <si>
    <t>1376037107760001</t>
  </si>
  <si>
    <t>081261879007</t>
  </si>
  <si>
    <t>fetriantissi@gmail.com</t>
  </si>
  <si>
    <t>SRI MULIA, S.E.</t>
  </si>
  <si>
    <t>198210272009012003</t>
  </si>
  <si>
    <t>1376036710820001</t>
  </si>
  <si>
    <t>081363307109</t>
  </si>
  <si>
    <t>Srimulia-1982@yahoo.com</t>
  </si>
  <si>
    <t>BENNI, S.H.</t>
  </si>
  <si>
    <t>198206302009011004</t>
  </si>
  <si>
    <t>1376023006820001</t>
  </si>
  <si>
    <t>081363872749</t>
  </si>
  <si>
    <t>bennimartin82@gmail.com</t>
  </si>
  <si>
    <t>SYAFNIARTY, A.Md.</t>
  </si>
  <si>
    <t>197602172007012003</t>
  </si>
  <si>
    <t>1376035702760001</t>
  </si>
  <si>
    <t>081363402617</t>
  </si>
  <si>
    <t>Syafdppka@gmail.com</t>
  </si>
  <si>
    <t>kelurahan Padang Tangah Payobadar</t>
  </si>
  <si>
    <t>AFRINA HANOUM, S.Sos.</t>
  </si>
  <si>
    <t>197204222000032005</t>
  </si>
  <si>
    <t>1376036204720002</t>
  </si>
  <si>
    <t>085263194319</t>
  </si>
  <si>
    <t>afrinahanoum@606gmail.com</t>
  </si>
  <si>
    <t>Kelurahan Padang Tiakar</t>
  </si>
  <si>
    <t>ASPAN DEDI, S.ST.Ars</t>
  </si>
  <si>
    <t>197602092006041007</t>
  </si>
  <si>
    <t>1376010902760002</t>
  </si>
  <si>
    <t>081363458135</t>
  </si>
  <si>
    <t>aspan_dedi@yahoo.co.id</t>
  </si>
  <si>
    <t>SRI HARTATI, A.Md.</t>
  </si>
  <si>
    <t>197603142008032001</t>
  </si>
  <si>
    <t>1306095403760001</t>
  </si>
  <si>
    <t>081363173880</t>
  </si>
  <si>
    <t>srihartati_fadhil@yahoo.com</t>
  </si>
  <si>
    <t>IRAWATY, S.Sos.</t>
  </si>
  <si>
    <t>197701132011012003</t>
  </si>
  <si>
    <t>1376035301770002</t>
  </si>
  <si>
    <t>082173021153</t>
  </si>
  <si>
    <t>irawatihen08@gmail.com</t>
  </si>
  <si>
    <t>REVI SUSILOF, S.Sos., M.M.</t>
  </si>
  <si>
    <t>197501081995031003</t>
  </si>
  <si>
    <t>1376020801750001</t>
  </si>
  <si>
    <t>085375708760</t>
  </si>
  <si>
    <t>revisusilofpyk@gmail.com</t>
  </si>
  <si>
    <t>EVA NELDI, S.Pd.</t>
  </si>
  <si>
    <t>197210172005012004</t>
  </si>
  <si>
    <t>1376025710720001</t>
  </si>
  <si>
    <t>081371764850</t>
  </si>
  <si>
    <t>evaneldi72@gmail.com</t>
  </si>
  <si>
    <t>Kelurahan Sicincin</t>
  </si>
  <si>
    <t>TINDRAWATI, S.Sos.</t>
  </si>
  <si>
    <t>197306092007012002</t>
  </si>
  <si>
    <t>1376034906730001</t>
  </si>
  <si>
    <t>085290253927</t>
  </si>
  <si>
    <t>titintindrawati@gmail.com</t>
  </si>
  <si>
    <t>NETRI YULIANA, S.A.P</t>
  </si>
  <si>
    <t>198006142008012003</t>
  </si>
  <si>
    <t>1376035406800009</t>
  </si>
  <si>
    <t>085364056006</t>
  </si>
  <si>
    <t>yuliana.netri@gmail.com</t>
  </si>
  <si>
    <t>ARMEN, S.Sos.I</t>
  </si>
  <si>
    <t>197708172008011003</t>
  </si>
  <si>
    <t>1374011708770001</t>
  </si>
  <si>
    <t>081374132937</t>
  </si>
  <si>
    <t>armen19770817@yahoo.co.id</t>
  </si>
  <si>
    <t>DARLIANIS, S.Sos.</t>
  </si>
  <si>
    <t>196612271985032001</t>
  </si>
  <si>
    <t>1376036712660001</t>
  </si>
  <si>
    <t>085272120049</t>
  </si>
  <si>
    <t>darlianis27@gmail.com</t>
  </si>
  <si>
    <t>DADANG KALBUADI</t>
  </si>
  <si>
    <t>198310242010011003</t>
  </si>
  <si>
    <t>1376032410830004</t>
  </si>
  <si>
    <t>082385591692</t>
  </si>
  <si>
    <t>dadangkalbuadi02@gmail.com</t>
  </si>
  <si>
    <t>NOVI NUSENDRI, S.E.</t>
  </si>
  <si>
    <t>197610282003122006</t>
  </si>
  <si>
    <t>1376026810760003</t>
  </si>
  <si>
    <t>081363427354</t>
  </si>
  <si>
    <t>novi.nusendri@gmail.com</t>
  </si>
  <si>
    <t>Kelurahan Tiakar</t>
  </si>
  <si>
    <t>EVI DESWITA, S.Pd</t>
  </si>
  <si>
    <t>197711152007012003</t>
  </si>
  <si>
    <t>1376035511770001</t>
  </si>
  <si>
    <t>08126695960</t>
  </si>
  <si>
    <t>evi.deswita.@yahoo.com</t>
  </si>
  <si>
    <t>NAILUS SAADAH, S.H.</t>
  </si>
  <si>
    <t>197003042006042003</t>
  </si>
  <si>
    <t>saadahnailu994@gmail.com</t>
  </si>
  <si>
    <t>MUSLIADI, S.ST., M.M.</t>
  </si>
  <si>
    <t>198204152007011003</t>
  </si>
  <si>
    <t>1376031504820006</t>
  </si>
  <si>
    <t>085263706157</t>
  </si>
  <si>
    <t>musliadiapril@gmail.com</t>
  </si>
  <si>
    <t>Kelurahan Balai Jaring</t>
  </si>
  <si>
    <t>ZAIM AKMAL, S.Sos.</t>
  </si>
  <si>
    <t>198305132011011004</t>
  </si>
  <si>
    <t>1376021305830005</t>
  </si>
  <si>
    <t>082382343007</t>
  </si>
  <si>
    <t>rizkifatih2017@gmail.com</t>
  </si>
  <si>
    <t>ZUHERNI, S.Pd</t>
  </si>
  <si>
    <t>196810062006042004</t>
  </si>
  <si>
    <t>1376034610680001</t>
  </si>
  <si>
    <t>081374070759</t>
  </si>
  <si>
    <t>herzuherni@gmail.com</t>
  </si>
  <si>
    <t>DESI ANGGRIANI, A.Md.</t>
  </si>
  <si>
    <t>198201092006042007</t>
  </si>
  <si>
    <t>1376034901820001</t>
  </si>
  <si>
    <t>085274900757</t>
  </si>
  <si>
    <t>jeenaeee0812@gmail.com</t>
  </si>
  <si>
    <t>Drs. ASMAR EFENDI</t>
  </si>
  <si>
    <t>196603162000121001</t>
  </si>
  <si>
    <t>1376011603660002</t>
  </si>
  <si>
    <t>085272110909</t>
  </si>
  <si>
    <t>asmar.efendi66@gmail.com</t>
  </si>
  <si>
    <t>Kecamatan Payakumbuh Selatan</t>
  </si>
  <si>
    <t>DESMAWATI, S.H.</t>
  </si>
  <si>
    <t>196812131990012001</t>
  </si>
  <si>
    <t>1376055312680001</t>
  </si>
  <si>
    <t>085274551528</t>
  </si>
  <si>
    <t>desmawati1312@gmail.com</t>
  </si>
  <si>
    <t>SONI TAIZAR, S.Sos.I</t>
  </si>
  <si>
    <t>198401012009011002</t>
  </si>
  <si>
    <t>1376020101840004</t>
  </si>
  <si>
    <t>085278748542</t>
  </si>
  <si>
    <t>sonitaizar@yahoo.co.id</t>
  </si>
  <si>
    <t>HELFA LUSIANER, S.E.</t>
  </si>
  <si>
    <t>197907242009012001</t>
  </si>
  <si>
    <t>1376056407790001</t>
  </si>
  <si>
    <t>085263933600</t>
  </si>
  <si>
    <t>uchieyuliman@gmail.com</t>
  </si>
  <si>
    <t>RETNAWATI, S.E.</t>
  </si>
  <si>
    <t>197705222007012005</t>
  </si>
  <si>
    <t>1376016205770003</t>
  </si>
  <si>
    <t>082390177535</t>
  </si>
  <si>
    <t>nailakpk@gmail.com</t>
  </si>
  <si>
    <t>YUSMIATI, S.Sos.</t>
  </si>
  <si>
    <t>197306161991112001</t>
  </si>
  <si>
    <t>1376015606730002</t>
  </si>
  <si>
    <t>0813-6335-2952</t>
  </si>
  <si>
    <t>yusmiatijunril@gmail.com</t>
  </si>
  <si>
    <t>RINA DESWITA, S.Sos</t>
  </si>
  <si>
    <t>197409261998022003</t>
  </si>
  <si>
    <t>1271076609740002</t>
  </si>
  <si>
    <t>081274595927</t>
  </si>
  <si>
    <t>GUNAWAN, A.Md</t>
  </si>
  <si>
    <t>197612252010011012</t>
  </si>
  <si>
    <t>1374022512760002</t>
  </si>
  <si>
    <t>081366076694</t>
  </si>
  <si>
    <t>Jambe_aan76@yahoo.co.id</t>
  </si>
  <si>
    <t>IRZEN, S.Pd.</t>
  </si>
  <si>
    <t>196610102008011002</t>
  </si>
  <si>
    <t>1376011010660003</t>
  </si>
  <si>
    <t>081371315650</t>
  </si>
  <si>
    <t>irzen101066@gmail.com</t>
  </si>
  <si>
    <t>BONI MULIONO</t>
  </si>
  <si>
    <t>197905202009011004</t>
  </si>
  <si>
    <t>Pengelola Sarana dan Prasarana Kantor</t>
  </si>
  <si>
    <t>1376012005790006</t>
  </si>
  <si>
    <t>081266653719</t>
  </si>
  <si>
    <t>bonni.mulyono@gmail.com</t>
  </si>
  <si>
    <t>ZAMZAMI</t>
  </si>
  <si>
    <t>197804242009011007</t>
  </si>
  <si>
    <t>1376052404780012</t>
  </si>
  <si>
    <t>081374329664</t>
  </si>
  <si>
    <t>silvia-witya@rockkemail.com</t>
  </si>
  <si>
    <t>MAHMUD ALKHUZAIRI</t>
  </si>
  <si>
    <t>198601122014061002</t>
  </si>
  <si>
    <t>1376011201860001</t>
  </si>
  <si>
    <t>085375722963</t>
  </si>
  <si>
    <t>mahmudalkhuzair@gmail.com</t>
  </si>
  <si>
    <t>NAZIRWAN, S.ST.</t>
  </si>
  <si>
    <t>196908181990031004</t>
  </si>
  <si>
    <t>1376011808690002</t>
  </si>
  <si>
    <t>082246078096</t>
  </si>
  <si>
    <t>nazirwanwan@yahoo.com</t>
  </si>
  <si>
    <t>Kelurahan Sawahpadang Aua Kuniang</t>
  </si>
  <si>
    <t>SALWANY, S.IP</t>
  </si>
  <si>
    <t>198409162011012002</t>
  </si>
  <si>
    <t>1371025609840009</t>
  </si>
  <si>
    <t>085375537503</t>
  </si>
  <si>
    <t>almaliksalwany@gmail.com</t>
  </si>
  <si>
    <t>BIMA RAHMON, S.Sos.</t>
  </si>
  <si>
    <t>197909012008031001</t>
  </si>
  <si>
    <t>1377030109790002</t>
  </si>
  <si>
    <t>085274969509</t>
  </si>
  <si>
    <t>PAY_BM@yahoo.co.id</t>
  </si>
  <si>
    <t>Kelurahan Balai Panjang</t>
  </si>
  <si>
    <t>SUNDESRI YOZE, S.E.</t>
  </si>
  <si>
    <t>198612272009012001</t>
  </si>
  <si>
    <t>1304116712860002</t>
  </si>
  <si>
    <t>085263084086</t>
  </si>
  <si>
    <t>MELGA AMELIA, S.E.</t>
  </si>
  <si>
    <t>198704102011012002</t>
  </si>
  <si>
    <t>1671045004870014</t>
  </si>
  <si>
    <t>085274363700</t>
  </si>
  <si>
    <t>rangkayo.ndakbapitih@gmail.com</t>
  </si>
  <si>
    <t>NURHAYATI, S.ST.Ars</t>
  </si>
  <si>
    <t>197211052006042011</t>
  </si>
  <si>
    <t>1376014511720002</t>
  </si>
  <si>
    <t>081267606772</t>
  </si>
  <si>
    <t>olapely@yahoo.com</t>
  </si>
  <si>
    <t>MARDIYAH, S.E.</t>
  </si>
  <si>
    <t>198111242010012002</t>
  </si>
  <si>
    <t>1376046411810001</t>
  </si>
  <si>
    <t>0813-7414-5582</t>
  </si>
  <si>
    <t>mardiyahmeri3@gmail.com</t>
  </si>
  <si>
    <t>YUSMARDISON, S.ST.Ars</t>
  </si>
  <si>
    <t>197203052006041013</t>
  </si>
  <si>
    <t>1307130503720003</t>
  </si>
  <si>
    <t>081374246948</t>
  </si>
  <si>
    <t>Yusmardison_01@yahoo.com</t>
  </si>
  <si>
    <t>Kelurahan Kapalo Koto Ampangan</t>
  </si>
  <si>
    <t>INDRA SUSENO, S.E., Akt., M.M.</t>
  </si>
  <si>
    <t>198004042011011002</t>
  </si>
  <si>
    <t>1376030404800005</t>
  </si>
  <si>
    <t>081374607460</t>
  </si>
  <si>
    <t>mr.indrasuseno@gmail.com</t>
  </si>
  <si>
    <t>LINDA SYUKRIANI, S.Sos.</t>
  </si>
  <si>
    <t>197203161997032002</t>
  </si>
  <si>
    <t>1376015603720002</t>
  </si>
  <si>
    <t>08126710006</t>
  </si>
  <si>
    <t>lindasyukriani.muncak@gmail.com</t>
  </si>
  <si>
    <t>Kelurahan Kototuo Limokampuang</t>
  </si>
  <si>
    <t>YANTI, S.E.</t>
  </si>
  <si>
    <t>197605202014062001</t>
  </si>
  <si>
    <t>1376016005760001</t>
  </si>
  <si>
    <t>085271238001</t>
  </si>
  <si>
    <t>yantiyasvita_amri@yahoo.co.id</t>
  </si>
  <si>
    <t>WELLY SARTIKA, S.IP</t>
  </si>
  <si>
    <t>198304042009012002</t>
  </si>
  <si>
    <t>1375014404830003</t>
  </si>
  <si>
    <t>085220689066</t>
  </si>
  <si>
    <t>amiwellysartika@gmail.com</t>
  </si>
  <si>
    <t>KORINA HERLIN, S.Pd</t>
  </si>
  <si>
    <t>198010092011012001</t>
  </si>
  <si>
    <t>1306144910800001</t>
  </si>
  <si>
    <t>081363378631</t>
  </si>
  <si>
    <t>korinaherlin1@gmail.com</t>
  </si>
  <si>
    <t>RAHMI DARWATI, S.Pt</t>
  </si>
  <si>
    <t>196902111990032001</t>
  </si>
  <si>
    <t>1376015102690002</t>
  </si>
  <si>
    <t>081267339714</t>
  </si>
  <si>
    <t>rahmidarwati3@gmail.com</t>
  </si>
  <si>
    <t>MERIATI</t>
  </si>
  <si>
    <t>196704012014062003</t>
  </si>
  <si>
    <t>1376014204670003</t>
  </si>
  <si>
    <t>085274725212</t>
  </si>
  <si>
    <t>anesaputri.S.STP@rocketmail.com</t>
  </si>
  <si>
    <t>LIDYA NUGRAHMI, S.ST.</t>
  </si>
  <si>
    <t>198211072006042006</t>
  </si>
  <si>
    <t>1376014711820001</t>
  </si>
  <si>
    <t>081374285575</t>
  </si>
  <si>
    <t>lidyanugrahmi1@gmail.com</t>
  </si>
  <si>
    <t>Kelurahan Limbukan</t>
  </si>
  <si>
    <t>196807101990012001</t>
  </si>
  <si>
    <t>1376015007680001</t>
  </si>
  <si>
    <t>08116603520</t>
  </si>
  <si>
    <t>RISNALDI AZIZ, S.E., Akt.</t>
  </si>
  <si>
    <t>197402282006041002</t>
  </si>
  <si>
    <t>1307102006740001</t>
  </si>
  <si>
    <t>082285079542</t>
  </si>
  <si>
    <t>inspektoratpyk@gmail.com</t>
  </si>
  <si>
    <t>SYAFRIANTON, S.Sos.I</t>
  </si>
  <si>
    <t>198101172014061002</t>
  </si>
  <si>
    <t>1376021701810002</t>
  </si>
  <si>
    <t>085263303243</t>
  </si>
  <si>
    <t>antonustad1981@gmail.com</t>
  </si>
  <si>
    <t>BUDIARTO, S.Sos.</t>
  </si>
  <si>
    <t>197408082000121003</t>
  </si>
  <si>
    <t>1376020808740005</t>
  </si>
  <si>
    <t>081371002874</t>
  </si>
  <si>
    <t>bubudhari@yahoo.co.id</t>
  </si>
  <si>
    <t>Kelurahan Padang Karambia</t>
  </si>
  <si>
    <t>HARDA ALLIM, S.H.</t>
  </si>
  <si>
    <t>198508102011011002</t>
  </si>
  <si>
    <t>1307041008850001</t>
  </si>
  <si>
    <t>085218701255</t>
  </si>
  <si>
    <t>allim.harda@gmail.com</t>
  </si>
  <si>
    <t>FRANS YOSSEVO, S.ST.</t>
  </si>
  <si>
    <t>197209112003121004</t>
  </si>
  <si>
    <t>1376021109720001</t>
  </si>
  <si>
    <t>081363019276</t>
  </si>
  <si>
    <t>yossevofrans@yahoo.com</t>
  </si>
  <si>
    <t>SRI YUNILDA, AMKG</t>
  </si>
  <si>
    <t>197506111995032001</t>
  </si>
  <si>
    <t>1376015106750003</t>
  </si>
  <si>
    <t>082389372620</t>
  </si>
  <si>
    <t>sriyunilda@gmail.com</t>
  </si>
  <si>
    <t>DIKI ENGLA MARDIANTO, S.STP</t>
  </si>
  <si>
    <t>198504262003121001</t>
  </si>
  <si>
    <t>1376022604850001</t>
  </si>
  <si>
    <t>081267678080</t>
  </si>
  <si>
    <t>diki.engla@gmail.com</t>
  </si>
  <si>
    <t>Kecamatan Lamposi Tigo Nagori</t>
  </si>
  <si>
    <t>SASTRA HADI, A.Md.</t>
  </si>
  <si>
    <t>197205152007011013</t>
  </si>
  <si>
    <t>1376021505720004</t>
  </si>
  <si>
    <t>0813-6392-9000</t>
  </si>
  <si>
    <t>sastrahadi4@gmail.com</t>
  </si>
  <si>
    <t>NAZRIL ARDI WIRANATA, S.IP</t>
  </si>
  <si>
    <t>198204212009011001</t>
  </si>
  <si>
    <t>1371112104820003</t>
  </si>
  <si>
    <t>081363977326</t>
  </si>
  <si>
    <t>abi.shashami@gmail.com</t>
  </si>
  <si>
    <t>CITRA RIANTI, S.IP</t>
  </si>
  <si>
    <t>198404092009012002</t>
  </si>
  <si>
    <t>1307024904840001</t>
  </si>
  <si>
    <t>0852-7101-7776</t>
  </si>
  <si>
    <t>chitakoe@gmail.com</t>
  </si>
  <si>
    <t>MUTIARA HIDAYATI, S.STP</t>
  </si>
  <si>
    <t>199101172012062001</t>
  </si>
  <si>
    <t>1376025701910002</t>
  </si>
  <si>
    <t>085263887807</t>
  </si>
  <si>
    <t>mutiarahidayati91@gmail.com</t>
  </si>
  <si>
    <t>WIRDA YESI, S.Kom.</t>
  </si>
  <si>
    <t>198109082010012007</t>
  </si>
  <si>
    <t>1307034809810001</t>
  </si>
  <si>
    <t>0812-6690-0088</t>
  </si>
  <si>
    <t>wirdayesi@gmail.com</t>
  </si>
  <si>
    <t>RODA RIA NOFRIZA, S.E.</t>
  </si>
  <si>
    <t>198611192006042004</t>
  </si>
  <si>
    <t>1376015911860004</t>
  </si>
  <si>
    <t>rodarianofriza@gmail.com</t>
  </si>
  <si>
    <t>ZAL MARDANIS, S.H.</t>
  </si>
  <si>
    <t>198009172012121002</t>
  </si>
  <si>
    <t>1376011709800002</t>
  </si>
  <si>
    <t>0852-6354-0889</t>
  </si>
  <si>
    <t>zalmardanis742@gmail.com</t>
  </si>
  <si>
    <t>IMHARMEZA</t>
  </si>
  <si>
    <t>198105202009011004</t>
  </si>
  <si>
    <t>1376012005810005</t>
  </si>
  <si>
    <t>0823-8430-5373</t>
  </si>
  <si>
    <t>imhar1234@gmail.com</t>
  </si>
  <si>
    <t>YONE FITRIA</t>
  </si>
  <si>
    <t>198005062014062006</t>
  </si>
  <si>
    <t>1376044605800001</t>
  </si>
  <si>
    <t>0812-6135-4665</t>
  </si>
  <si>
    <t>yonefitria@gmail.com</t>
  </si>
  <si>
    <t>WILDATUL AINI, A.Md.</t>
  </si>
  <si>
    <t>197408031998032004</t>
  </si>
  <si>
    <t>1307014308740001</t>
  </si>
  <si>
    <t>0813-7418-6446</t>
  </si>
  <si>
    <t>wildatulaini1@gmail.com</t>
  </si>
  <si>
    <t>Kelurahan Koto Panjang Dalam</t>
  </si>
  <si>
    <t>RIDHA KURNIADI, S.A.B.</t>
  </si>
  <si>
    <t>198308172008031001</t>
  </si>
  <si>
    <t>1308051708830002</t>
  </si>
  <si>
    <t>0813-7449-9623</t>
  </si>
  <si>
    <t>redhapasaman@gmail.com</t>
  </si>
  <si>
    <t>RUSYDI EKAPUTRA</t>
  </si>
  <si>
    <t>196706101993031007</t>
  </si>
  <si>
    <t>1376021006670001</t>
  </si>
  <si>
    <t>0823-9041-9796</t>
  </si>
  <si>
    <t>rusdy0779@gmail.com</t>
  </si>
  <si>
    <t>ANISA YESTI, S.P</t>
  </si>
  <si>
    <t>197803232008012004</t>
  </si>
  <si>
    <t>1376016303780001</t>
  </si>
  <si>
    <t>082285338317</t>
  </si>
  <si>
    <t>anisayesti323@gmail.com</t>
  </si>
  <si>
    <t>MOHD FADHAL THAMRIN, A.Md.</t>
  </si>
  <si>
    <t>197004152005011007</t>
  </si>
  <si>
    <t>1307021504700001</t>
  </si>
  <si>
    <t>0821-6911-7845</t>
  </si>
  <si>
    <t>mfadhalthamrin@gmail.Com</t>
  </si>
  <si>
    <t>HASNINI, A.Ma.</t>
  </si>
  <si>
    <t>197606102006042016</t>
  </si>
  <si>
    <t>1376025006760003</t>
  </si>
  <si>
    <t>0821-6980-8005</t>
  </si>
  <si>
    <t>hasnini@gmail.com</t>
  </si>
  <si>
    <t>FAUZUL AZMI, S.E.</t>
  </si>
  <si>
    <t>197910252005011007</t>
  </si>
  <si>
    <t>1376022510790002</t>
  </si>
  <si>
    <t>0823-8613-2717</t>
  </si>
  <si>
    <t>fauzul.insppyk@gmail.com</t>
  </si>
  <si>
    <t>Kelurahan Koto Panjang Padang</t>
  </si>
  <si>
    <t>SHARMAN, S.P</t>
  </si>
  <si>
    <t>197105072006041010</t>
  </si>
  <si>
    <t>1376020705710002</t>
  </si>
  <si>
    <t>0822-6253-0399</t>
  </si>
  <si>
    <t>putraputra6539@gmail.com</t>
  </si>
  <si>
    <t>MEIDI FRIANTO, S.E.</t>
  </si>
  <si>
    <t>197905092006041004</t>
  </si>
  <si>
    <t>1376031905790001</t>
  </si>
  <si>
    <t>0853-6454-7988</t>
  </si>
  <si>
    <t>antomeidi79@gmail.com</t>
  </si>
  <si>
    <t>MULYADI, S.ST.Ars</t>
  </si>
  <si>
    <t>197801052005011011</t>
  </si>
  <si>
    <t>1376030501780001</t>
  </si>
  <si>
    <t>0822-8365-3897</t>
  </si>
  <si>
    <t>mulyadi0501978@gmail.com</t>
  </si>
  <si>
    <t>MUSFIRAH, S.Sos., M.M.</t>
  </si>
  <si>
    <t>197301051993032004</t>
  </si>
  <si>
    <t>1376024501730004</t>
  </si>
  <si>
    <t>081374785333</t>
  </si>
  <si>
    <t>musfirah3d@gmail.com</t>
  </si>
  <si>
    <t>NURASIAH, S.K.M.</t>
  </si>
  <si>
    <t>197109071994032002</t>
  </si>
  <si>
    <t>1376014709710001</t>
  </si>
  <si>
    <t>0812-6168-5562</t>
  </si>
  <si>
    <t>nasiahalo@gmail.com</t>
  </si>
  <si>
    <t>Kelurahan Padang Sikabu</t>
  </si>
  <si>
    <t>IMTISALUL AWAMIR, A.Md.</t>
  </si>
  <si>
    <t>197907232011011004</t>
  </si>
  <si>
    <t>1307022307790002</t>
  </si>
  <si>
    <t>081266666459</t>
  </si>
  <si>
    <t>imtisalulawamir@yahoo.com</t>
  </si>
  <si>
    <t>IVING SANDRA, S.Sos.</t>
  </si>
  <si>
    <t>198012152008012006</t>
  </si>
  <si>
    <t>1307035512800002</t>
  </si>
  <si>
    <t>085274646941</t>
  </si>
  <si>
    <t>ivingsandra12@gmail.com</t>
  </si>
  <si>
    <t>WELLY NUGRAHI, A.Md.RO</t>
  </si>
  <si>
    <t>198004282010012015</t>
  </si>
  <si>
    <t>1376026804800001</t>
  </si>
  <si>
    <t>0812-6600-1114</t>
  </si>
  <si>
    <t>welly.n80@gmail.com</t>
  </si>
  <si>
    <t>YAN CHANDRA, S.Sos.</t>
  </si>
  <si>
    <t>196611111991031009</t>
  </si>
  <si>
    <t>1376011111660002</t>
  </si>
  <si>
    <t>0852-7121-9335</t>
  </si>
  <si>
    <t>yanchandra560@gmail.com</t>
  </si>
  <si>
    <t>Kelurahan Parambahan</t>
  </si>
  <si>
    <t>MUTYA ELWIMA, S.Tr.Keb.</t>
  </si>
  <si>
    <t>198104072002122001</t>
  </si>
  <si>
    <t>1376024704810000</t>
  </si>
  <si>
    <t>081363443048</t>
  </si>
  <si>
    <t>mutyaelwima81@gmail.com</t>
  </si>
  <si>
    <t>ZULRISWAN, A.Md.</t>
  </si>
  <si>
    <t>197201171997011001</t>
  </si>
  <si>
    <t>1376021701720002</t>
  </si>
  <si>
    <t>0812-7002-6265</t>
  </si>
  <si>
    <t>bratakeyz@gmail.com</t>
  </si>
  <si>
    <t>KAPIR, S.H.</t>
  </si>
  <si>
    <t>197012242007011001</t>
  </si>
  <si>
    <t>1376012412700001</t>
  </si>
  <si>
    <t>0822-8454-0219</t>
  </si>
  <si>
    <t>kapir24@yahoo.com</t>
  </si>
  <si>
    <t>WIDYA NOVA SARI, S.STP</t>
  </si>
  <si>
    <t>199311062017082002</t>
  </si>
  <si>
    <t>1307024611930002</t>
  </si>
  <si>
    <t>085265158584</t>
  </si>
  <si>
    <t>widyanovasari@gmail.com</t>
  </si>
  <si>
    <t>Kelurahan Parik Muko Aie</t>
  </si>
  <si>
    <t>HENDRISON, S.E.</t>
  </si>
  <si>
    <t>197310312006041002</t>
  </si>
  <si>
    <t>1376013110730004</t>
  </si>
  <si>
    <t>0852-7408-3175</t>
  </si>
  <si>
    <t>hendrison1073@mail.com</t>
  </si>
  <si>
    <t>ARDI FAHMI, S.K.M.</t>
  </si>
  <si>
    <t>197811082005011006</t>
  </si>
  <si>
    <t>1376010811780002</t>
  </si>
  <si>
    <t>0813-7497-1080</t>
  </si>
  <si>
    <t>ardifahmiskm@gmail.com</t>
  </si>
  <si>
    <t>RILA ARIANTI, S.Pd</t>
  </si>
  <si>
    <t>198501142011012003</t>
  </si>
  <si>
    <t>1307034401850001</t>
  </si>
  <si>
    <t>0813-6327-4023</t>
  </si>
  <si>
    <t>rilaarianti26@gmail.com</t>
  </si>
  <si>
    <t>BUSTAMAM</t>
  </si>
  <si>
    <t>196909062005011001</t>
  </si>
  <si>
    <t>1373021411690002</t>
  </si>
  <si>
    <t>082174091920</t>
  </si>
  <si>
    <t>bustamam1969@yahoo.co.id</t>
  </si>
  <si>
    <t>ALLAN PERMANA ERIANTO, S.STP</t>
  </si>
  <si>
    <t>199201072014061002</t>
  </si>
  <si>
    <t>1376030701920003</t>
  </si>
  <si>
    <t>0812-7902-7879</t>
  </si>
  <si>
    <t>allanpermana@yahoo.com</t>
  </si>
  <si>
    <t>Kelurahan Sungai Durian</t>
  </si>
  <si>
    <t>RIKO YUSRIZAL, S.Sos.</t>
  </si>
  <si>
    <t>197503242010011006</t>
  </si>
  <si>
    <t>1307112403750001</t>
  </si>
  <si>
    <t>0813-7463-1316</t>
  </si>
  <si>
    <t>riko.bokor75@gmail.com</t>
  </si>
  <si>
    <t>SEFNI EKA PUTRI, S.ST.Ars</t>
  </si>
  <si>
    <t>197812282003122007</t>
  </si>
  <si>
    <t>1376026812780001</t>
  </si>
  <si>
    <t>0813-6336-1960</t>
  </si>
  <si>
    <t>sefniekaputri78@gmail.com</t>
  </si>
  <si>
    <t>NETI HERAWATI, A.Md.Kes</t>
  </si>
  <si>
    <t>196705281990032002</t>
  </si>
  <si>
    <t>1376026805670001</t>
  </si>
  <si>
    <t>081363312925</t>
  </si>
  <si>
    <t>netiherawati653@gmail.com</t>
  </si>
  <si>
    <t>AZULFERI, A.Md.</t>
  </si>
  <si>
    <t>197101172006041002</t>
  </si>
  <si>
    <t>1307031701710001</t>
  </si>
  <si>
    <t>0821-7147-5250</t>
  </si>
  <si>
    <t>orpadus@yahoo.com</t>
  </si>
  <si>
    <t>DIPA SURYA PERSADA, S.STP, M.M.</t>
  </si>
  <si>
    <t>198302082001121002</t>
  </si>
  <si>
    <t>Kepala Kantor</t>
  </si>
  <si>
    <t>1376010802830003</t>
  </si>
  <si>
    <t>081363494969</t>
  </si>
  <si>
    <t>dipasuper@gmail.com</t>
  </si>
  <si>
    <t>Kantor Kesatuan Bangsa dan Politik</t>
  </si>
  <si>
    <t>ARINI NESA PUTRI, S.STP, M.M.</t>
  </si>
  <si>
    <t>198708282006022002</t>
  </si>
  <si>
    <t>1376036808870002</t>
  </si>
  <si>
    <t>081363411959</t>
  </si>
  <si>
    <t>ROBI WAHYUDI, S.STP</t>
  </si>
  <si>
    <t>199112192016091001</t>
  </si>
  <si>
    <t>Kasi Hubungan Antar Lembaga</t>
  </si>
  <si>
    <t>1376011912910001</t>
  </si>
  <si>
    <t>085352760988</t>
  </si>
  <si>
    <t>wahyudirobi900@gmail.com</t>
  </si>
  <si>
    <t>DEVIANA SUSANTI, S.K.M.</t>
  </si>
  <si>
    <t>198107302003122004</t>
  </si>
  <si>
    <t>Kasi Kesatuan Bangsa</t>
  </si>
  <si>
    <t>1376027007810002</t>
  </si>
  <si>
    <t>085263721857</t>
  </si>
  <si>
    <t>deviana.susanti30@gmail.com</t>
  </si>
  <si>
    <t>NIKEN AGRIYENA, S.Sos., M.Si</t>
  </si>
  <si>
    <t>198308282007012001</t>
  </si>
  <si>
    <t>Kasi Pembinaan Politik dan Ketentraman</t>
  </si>
  <si>
    <t>1376016808830001</t>
  </si>
  <si>
    <t>085263188363</t>
  </si>
  <si>
    <t>nicken.14@gmail.com</t>
  </si>
  <si>
    <t>RITA DWI YULIANTI, S.Si</t>
  </si>
  <si>
    <t>198707052010012018</t>
  </si>
  <si>
    <t>1307054507870002</t>
  </si>
  <si>
    <t>081374681354</t>
  </si>
  <si>
    <t>ritadwi057@gmail.com</t>
  </si>
  <si>
    <t>AFRIZAL, S.H.</t>
  </si>
  <si>
    <t>197208092006041007</t>
  </si>
  <si>
    <t>1376010908720003</t>
  </si>
  <si>
    <t>085274025605</t>
  </si>
  <si>
    <t>afrizal.kmb@gmail.com</t>
  </si>
  <si>
    <t>EKA WAHYUNI</t>
  </si>
  <si>
    <t>198106262008012003</t>
  </si>
  <si>
    <t>1376016606810001</t>
  </si>
  <si>
    <t>085274598209</t>
  </si>
  <si>
    <t>ekawahyuni2606@gmail.com</t>
  </si>
  <si>
    <t>HENNY YASTRIANI</t>
  </si>
  <si>
    <t>198001152008012002</t>
  </si>
  <si>
    <t>1376015501800007</t>
  </si>
  <si>
    <t>081266080666</t>
  </si>
  <si>
    <t>henny.pyk@gmail.com</t>
  </si>
  <si>
    <t>197812082010011004</t>
  </si>
  <si>
    <t>1376020812780003</t>
  </si>
  <si>
    <t>081213145980</t>
  </si>
  <si>
    <t>afrizal.teja@gmail.com</t>
  </si>
  <si>
    <t>Kepala Badan Kepegawaian dan PSDM</t>
  </si>
  <si>
    <t>Kota Payakumbuh</t>
  </si>
  <si>
    <t>Pembina Utama Muda</t>
  </si>
  <si>
    <t>NIP. 196703101989031005</t>
  </si>
  <si>
    <t>KEADAAN FEBRUARI 2024</t>
  </si>
  <si>
    <t xml:space="preserve">  </t>
  </si>
  <si>
    <t>JABATAN</t>
  </si>
  <si>
    <t>PAYAKUMBUH, 31 Januari 2024</t>
  </si>
  <si>
    <t xml:space="preserve"> </t>
  </si>
  <si>
    <t>ESSELON III/A</t>
  </si>
  <si>
    <t>CAMAT PAYAKUMBUH BARAT</t>
  </si>
  <si>
    <t>ESSELON III/B</t>
  </si>
  <si>
    <t>ESSELON IV/A</t>
  </si>
  <si>
    <t xml:space="preserve">KASI KECAMATAN </t>
  </si>
  <si>
    <t xml:space="preserve">LURAH </t>
  </si>
  <si>
    <t>UL FAKHRI. S.Sos</t>
  </si>
  <si>
    <t>NIP.19810924 200901 1 004</t>
  </si>
  <si>
    <t>ESSELON IV/B</t>
  </si>
  <si>
    <t>KASUBAG KEC</t>
  </si>
  <si>
    <t>SEKLUR DAN KASI KEL</t>
  </si>
  <si>
    <t>TOTAL PEJABAT</t>
  </si>
  <si>
    <t>PELAKSANA</t>
  </si>
  <si>
    <t>TOTAL PEGAWAI</t>
  </si>
  <si>
    <t>KEADAAN MARET 2024</t>
  </si>
  <si>
    <t>PAYAKUMBUH, 31 MARET  2024</t>
  </si>
  <si>
    <t>PAYAKUMBUH, 29  FEBRUARI  2024</t>
  </si>
  <si>
    <t>PAYAKUMBUH, 31 JANUARI 2024</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</si>
  <si>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</si>
  <si>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</si>
  <si>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</si>
  <si>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</si>
  <si>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</si>
  <si>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</si>
  <si>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</si>
  <si>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</si>
  <si>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</si>
  <si>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</si>
  <si>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</si>
  <si>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</si>
  <si>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</si>
  <si>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</si>
  <si>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</si>
  <si>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</si>
  <si>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</si>
  <si>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</si>
  <si>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</si>
  <si>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</si>
  <si>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</si>
  <si>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</si>
  <si>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</si>
  <si>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</si>
  <si>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</si>
  <si>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</si>
  <si>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</si>
  <si>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</si>
  <si>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</si>
  <si>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</si>
  <si>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</si>
  <si>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</si>
  <si>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</si>
  <si>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</si>
  <si>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</si>
  <si>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</si>
  <si>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</si>
  <si>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</si>
  <si>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</si>
  <si>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</si>
  <si>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</si>
  <si>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</si>
  <si>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</si>
  <si>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</si>
  <si>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</si>
  <si>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</si>
  <si>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</si>
  <si>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</si>
  <si>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</si>
  <si>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</si>
  <si>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</si>
  <si>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</si>
  <si>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</si>
  <si>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</si>
  <si>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</si>
  <si>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</si>
  <si>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</si>
  <si>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</si>
  <si>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</si>
  <si>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</si>
  <si>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</si>
  <si>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</si>
  <si>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</si>
  <si>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</si>
  <si>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</si>
  <si>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</si>
  <si>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</si>
  <si>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</si>
  <si>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</si>
  <si>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</si>
  <si>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</si>
  <si>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</si>
  <si>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</si>
  <si>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</si>
  <si>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</si>
  <si>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</si>
  <si>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</si>
  <si>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</si>
  <si>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</si>
  <si>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</si>
  <si>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</si>
  <si>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PAYAKUMBUH, 31 Maret  2024</t>
  </si>
  <si>
    <t>YOPPI NOVRIADI, ST.MT</t>
  </si>
  <si>
    <t>Delvia71</t>
  </si>
  <si>
    <t>KEADAAN APRIL 2024</t>
  </si>
  <si>
    <t>PAYAKUMBUH, 31 APRIL 2024</t>
  </si>
  <si>
    <t>KEADAAN 19 MARET 2024</t>
  </si>
  <si>
    <t>KEADAAN MEI 2024</t>
  </si>
  <si>
    <t>PUTRI RAHMADHANY</t>
  </si>
  <si>
    <t>Pranata Komputer Terampil</t>
  </si>
  <si>
    <t>VII</t>
  </si>
  <si>
    <t>199602152024212043</t>
  </si>
  <si>
    <t>PPPK</t>
  </si>
  <si>
    <t>PAYAKUMBUH, 31 MEI 2024</t>
  </si>
  <si>
    <t>KEADAAN JUNI 2024</t>
  </si>
  <si>
    <t>PUTRI RAHMADHANY, A.Md</t>
  </si>
  <si>
    <t>DIAN DIANA LESTARI, A.Md</t>
  </si>
  <si>
    <t>KEADAAN JULI 2024</t>
  </si>
  <si>
    <t>PAYAKUMBUH, 31 Juli 2024</t>
  </si>
  <si>
    <t>041212Raja</t>
  </si>
  <si>
    <t>Analisa Pelayanan Sosial</t>
  </si>
  <si>
    <t>KEADAAN AGUSTUS 2024</t>
  </si>
  <si>
    <t>NIP. 197910102008011005</t>
  </si>
  <si>
    <t>EKI OKTAVIA, S.Tr.Sos, MM</t>
  </si>
  <si>
    <t>KEADAAN SEPTEMBER 2024</t>
  </si>
  <si>
    <t>PAYAKUMBUH, 30 September 2024</t>
  </si>
  <si>
    <t>KEADAAN OKTOBER 2024</t>
  </si>
  <si>
    <t>PAYAKUMBUH, 31 Oktober 2024</t>
  </si>
  <si>
    <t>Rio1977@</t>
  </si>
  <si>
    <t>Yuttis74@</t>
  </si>
  <si>
    <t>Barat2024$</t>
  </si>
  <si>
    <t>PERTAMAX</t>
  </si>
  <si>
    <t>PERTALIT</t>
  </si>
  <si>
    <t>Lauza27@</t>
  </si>
  <si>
    <t>Rina283!</t>
  </si>
  <si>
    <t xml:space="preserve">Lurah </t>
  </si>
  <si>
    <t>04 nov 2024</t>
  </si>
  <si>
    <t>PAYAKUMBUH, 30 November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</si>
</sst>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3" formatCode="_(* #,##0.00_);_(* \(#,##0.00\);_(* &quot;-&quot;??_);_(@_)"/>
    <numFmt numFmtId="164" formatCode="_-* #,##0_-;\-* #,##0_-;_-* &quot;-&quot;_-;_-@_-"/>
    <numFmt numFmtId="165" formatCode="_-* #,##0.00_-;\-* #,##0.00_-;_-* &quot;-&quot;??_-;_-@_-"/>
    <numFmt numFmtId="166" formatCode="[$-409]dd\-mmm\-yy;@"/>
    <numFmt numFmtId="167" formatCode="##&quot;.&quot;"/>
    <numFmt numFmtId="168" formatCode="&quot;per &quot;[$-421]dd\ mmmm\ yyyy;@&quot;)&quot;"/>
    <numFmt numFmtId="169" formatCode="&quot;Yes&quot;;&quot;Yes&quot;;&quot;No&quot;"/>
    <numFmt numFmtId="170" formatCode="[$-409]dd/mmm/yy;@"/>
    <numFmt numFmtId="171" formatCode="&quot;Payakumbuh, &quot;\ \ \ \ \ \ mmmm\ yyyy"/>
  </numFmts>
  <fonts count="33"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
      <scheme val="minor"/>
    </font>
    <font>
      <sz val="10"/>
      <name val="Arial"/>
      <family val="2"/>
    </font>
    <font>
      <b/>
      <sz val="11"/>
      <name val="Calibri"/>
      <family val="2"/>
      <scheme val="minor"/>
    </font>
    <font>
      <sz val="11"/>
      <name val="Calibri"/>
      <family val="2"/>
      <scheme val="minor"/>
    </font>
    <font>
      <u/>
      <sz val="10"/>
      <color theme="10"/>
      <name val="Arial"/>
      <family val="2"/>
    </font>
    <font>
      <sz val="11"/>
      <color theme="1"/>
      <name val="Calibri"/>
      <family val="2"/>
      <scheme val="minor"/>
    </font>
    <font>
      <sz val="11"/>
      <color indexed="8"/>
      <name val="Calibri"/>
      <family val="2"/>
    </font>
    <font>
      <sz val="12"/>
      <color theme="1"/>
      <name val="Times New Roman"/>
      <family val="2"/>
      <charset val="1"/>
    </font>
    <font>
      <sz val="10"/>
      <name val="Arial"/>
      <family val="2"/>
    </font>
    <font>
      <sz val="10"/>
      <name val="Arial"/>
      <family val="2"/>
    </font>
    <font>
      <sz val="12"/>
      <color indexed="8"/>
      <name val="Times New Roman"/>
      <family val="2"/>
      <charset val="1"/>
    </font>
    <font>
      <b/>
      <sz val="12"/>
      <name val="Calibri"/>
      <family val="2"/>
      <scheme val="minor"/>
    </font>
    <font>
      <sz val="11"/>
      <name val="Calibri"/>
      <family val="2"/>
      <charset val="1"/>
      <scheme val="minor"/>
    </font>
    <font>
      <b/>
      <sz val="11"/>
      <color theme="0"/>
      <name val="Calibri"/>
      <family val="2"/>
      <scheme val="minor"/>
    </font>
    <font>
      <sz val="11"/>
      <color theme="0"/>
      <name val="Calibri"/>
      <family val="2"/>
      <scheme val="minor"/>
    </font>
    <font>
      <sz val="12"/>
      <color theme="1"/>
      <name val="Calibri"/>
      <family val="2"/>
      <scheme val="minor"/>
    </font>
    <font>
      <sz val="11"/>
      <name val="Calibri"/>
      <family val="2"/>
    </font>
    <font>
      <b/>
      <u/>
      <sz val="11"/>
      <name val="Calibri"/>
      <family val="2"/>
      <scheme val="minor"/>
    </font>
    <font>
      <b/>
      <sz val="11"/>
      <color theme="1"/>
      <name val="Calibri"/>
      <family val="2"/>
      <scheme val="minor"/>
    </font>
    <font>
      <sz val="12"/>
      <name val="Arial Narrow"/>
      <family val="2"/>
    </font>
    <font>
      <b/>
      <u/>
      <sz val="12"/>
      <name val="Arial Narrow"/>
      <family val="2"/>
    </font>
    <font>
      <sz val="11"/>
      <name val="Arial Narrow"/>
      <family val="2"/>
    </font>
    <font>
      <sz val="11"/>
      <color rgb="FFFF0000"/>
      <name val="Calibri"/>
      <family val="2"/>
      <scheme val="minor"/>
    </font>
    <font>
      <b/>
      <sz val="11"/>
      <color rgb="FFFF0000"/>
      <name val="Calibri"/>
      <family val="2"/>
      <scheme val="minor"/>
    </font>
    <font>
      <sz val="12"/>
      <color theme="1"/>
      <name val="Arial Narrow"/>
      <family val="2"/>
    </font>
    <font>
      <sz val="11"/>
      <color theme="1"/>
      <name val="Arial Narrow"/>
      <family val="2"/>
    </font>
    <font>
      <sz val="12"/>
      <color theme="1"/>
      <name val="Times New Roman"/>
      <family val="1"/>
    </font>
    <font>
      <b/>
      <sz val="12"/>
      <color theme="1"/>
      <name val="Times New Roman"/>
      <family val="1"/>
    </font>
    <font>
      <sz val="11"/>
      <color rgb="FFFF0000"/>
      <name val="Calibri"/>
      <family val="2"/>
      <charset val="1"/>
      <scheme val="minor"/>
    </font>
  </fonts>
  <fills count="9">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bottom style="thin">
        <color indexed="64"/>
      </bottom>
      <diagonal/>
    </border>
    <border>
      <left/>
      <right/>
      <top style="thin">
        <color indexed="64"/>
      </top>
      <bottom style="double">
        <color indexed="64"/>
      </bottom>
      <diagonal/>
    </border>
  </borders>
  <cellStyleXfs count="50">
    <xf numFmtId="0" fontId="0" fillId="0" borderId="0"/>
    <xf numFmtId="0" fontId="5" fillId="0" borderId="0"/>
    <xf numFmtId="0" fontId="8" fillId="0" borderId="0" applyNumberFormat="0" applyFill="0" applyBorder="0" applyAlignment="0" applyProtection="0">
      <alignment vertical="top"/>
      <protection locked="0"/>
    </xf>
    <xf numFmtId="164" fontId="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9" fillId="0" borderId="0"/>
    <xf numFmtId="0" fontId="11" fillId="0" borderId="0"/>
    <xf numFmtId="0" fontId="12" fillId="0" borderId="0"/>
    <xf numFmtId="0" fontId="5" fillId="0" borderId="0"/>
    <xf numFmtId="0" fontId="3" fillId="0" borderId="0"/>
    <xf numFmtId="0" fontId="8" fillId="0" borderId="0" applyNumberFormat="0" applyFill="0" applyBorder="0" applyAlignment="0" applyProtection="0">
      <alignment vertical="top"/>
      <protection locked="0"/>
    </xf>
    <xf numFmtId="0" fontId="13" fillId="0" borderId="0"/>
    <xf numFmtId="0" fontId="5" fillId="0" borderId="0"/>
    <xf numFmtId="165" fontId="14" fillId="0" borderId="0" applyFont="0" applyFill="0" applyBorder="0" applyAlignment="0" applyProtection="0"/>
    <xf numFmtId="0" fontId="11" fillId="0" borderId="0"/>
    <xf numFmtId="0" fontId="11" fillId="0" borderId="0"/>
    <xf numFmtId="0" fontId="3" fillId="0" borderId="0"/>
    <xf numFmtId="0" fontId="3" fillId="0" borderId="0"/>
    <xf numFmtId="0" fontId="3" fillId="0" borderId="0"/>
    <xf numFmtId="0" fontId="14" fillId="0" borderId="0"/>
    <xf numFmtId="0" fontId="5" fillId="0" borderId="0"/>
    <xf numFmtId="0" fontId="5" fillId="0" borderId="0"/>
    <xf numFmtId="0" fontId="5" fillId="0" borderId="0"/>
    <xf numFmtId="0" fontId="2" fillId="0" borderId="0"/>
    <xf numFmtId="0" fontId="4" fillId="0" borderId="0"/>
    <xf numFmtId="0" fontId="2" fillId="0" borderId="0"/>
    <xf numFmtId="0" fontId="2" fillId="0" borderId="0"/>
    <xf numFmtId="0" fontId="2" fillId="0" borderId="0"/>
    <xf numFmtId="0" fontId="2" fillId="0" borderId="0"/>
    <xf numFmtId="0" fontId="4" fillId="0" borderId="0"/>
    <xf numFmtId="0" fontId="1" fillId="0" borderId="0"/>
    <xf numFmtId="0" fontId="5" fillId="0" borderId="0"/>
    <xf numFmtId="0" fontId="5" fillId="0" borderId="0"/>
    <xf numFmtId="0" fontId="8" fillId="0" borderId="0" applyNumberFormat="0" applyFill="0" applyBorder="0" applyAlignment="0" applyProtection="0">
      <alignment vertical="top"/>
      <protection locked="0"/>
    </xf>
    <xf numFmtId="168" fontId="8" fillId="0" borderId="0" applyNumberFormat="0" applyFill="0" applyBorder="0" applyAlignment="0" applyProtection="0">
      <alignment vertical="top"/>
      <protection locked="0"/>
    </xf>
    <xf numFmtId="0" fontId="5" fillId="0" borderId="0"/>
    <xf numFmtId="169" fontId="5" fillId="0" borderId="0"/>
    <xf numFmtId="0" fontId="1" fillId="0" borderId="0"/>
    <xf numFmtId="0" fontId="1" fillId="0" borderId="0"/>
    <xf numFmtId="0" fontId="5" fillId="0" borderId="0"/>
    <xf numFmtId="169" fontId="4" fillId="0" borderId="0"/>
    <xf numFmtId="0" fontId="5" fillId="0" borderId="0"/>
    <xf numFmtId="0" fontId="5" fillId="0" borderId="0"/>
    <xf numFmtId="43" fontId="4" fillId="0" borderId="0" applyFont="0" applyFill="0" applyBorder="0" applyAlignment="0" applyProtection="0"/>
    <xf numFmtId="0" fontId="4" fillId="0" borderId="0"/>
    <xf numFmtId="170" fontId="5" fillId="0" borderId="0"/>
    <xf numFmtId="164" fontId="19" fillId="0" borderId="0" applyFont="0" applyFill="0" applyBorder="0" applyAlignment="0" applyProtection="0"/>
    <xf numFmtId="0" fontId="19" fillId="0" borderId="0"/>
    <xf numFmtId="41" fontId="4" fillId="0" borderId="0" applyFont="0" applyFill="0" applyBorder="0" applyAlignment="0" applyProtection="0"/>
  </cellStyleXfs>
  <cellXfs count="283">
    <xf numFmtId="0" fontId="0" fillId="0" borderId="0" xfId="0"/>
    <xf numFmtId="167" fontId="7" fillId="0" borderId="5" xfId="2" applyNumberFormat="1" applyFont="1" applyFill="1" applyBorder="1" applyAlignment="1" applyProtection="1">
      <alignment vertical="center"/>
    </xf>
    <xf numFmtId="0" fontId="7" fillId="0" borderId="5" xfId="0" applyFont="1" applyBorder="1" applyAlignment="1" applyProtection="1">
      <alignment vertical="center"/>
      <protection locked="0"/>
    </xf>
    <xf numFmtId="0" fontId="7" fillId="0" borderId="5" xfId="0" applyFont="1" applyBorder="1" applyAlignment="1" applyProtection="1">
      <alignment horizontal="center" vertical="center"/>
      <protection locked="0"/>
    </xf>
    <xf numFmtId="166" fontId="7" fillId="0" borderId="5" xfId="0" quotePrefix="1" applyNumberFormat="1" applyFont="1" applyBorder="1" applyAlignment="1" applyProtection="1">
      <alignment horizontal="center" vertical="center"/>
      <protection locked="0"/>
    </xf>
    <xf numFmtId="166" fontId="7" fillId="0" borderId="5" xfId="0" applyNumberFormat="1" applyFont="1" applyBorder="1" applyAlignment="1" applyProtection="1">
      <alignment horizontal="center" vertical="center"/>
      <protection locked="0"/>
    </xf>
    <xf numFmtId="0" fontId="7" fillId="0" borderId="5" xfId="0" applyFont="1" applyBorder="1" applyAlignment="1" applyProtection="1">
      <alignment horizontal="center" vertical="center"/>
      <protection hidden="1"/>
    </xf>
    <xf numFmtId="49" fontId="16" fillId="0" borderId="5" xfId="0" applyNumberFormat="1" applyFont="1" applyBorder="1" applyAlignment="1" applyProtection="1">
      <alignment horizontal="center" vertical="center"/>
      <protection hidden="1"/>
    </xf>
    <xf numFmtId="0" fontId="7" fillId="0" borderId="5" xfId="0" applyFont="1" applyBorder="1" applyAlignment="1">
      <alignment vertical="center" wrapText="1"/>
    </xf>
    <xf numFmtId="0" fontId="7" fillId="0" borderId="0" xfId="0" applyFont="1" applyAlignment="1">
      <alignment horizontal="centerContinuous" vertical="center"/>
    </xf>
    <xf numFmtId="0" fontId="7" fillId="0" borderId="0" xfId="0" applyFont="1" applyAlignment="1">
      <alignment vertical="center"/>
    </xf>
    <xf numFmtId="0" fontId="15" fillId="0" borderId="0" xfId="1" applyFont="1" applyAlignment="1" applyProtection="1">
      <alignment horizontal="centerContinuous" vertical="center"/>
      <protection locked="0"/>
    </xf>
    <xf numFmtId="0" fontId="6" fillId="0" borderId="0" xfId="1" applyFont="1" applyAlignment="1" applyProtection="1">
      <alignment horizontal="centerContinuous" vertical="center"/>
      <protection locked="0"/>
    </xf>
    <xf numFmtId="0" fontId="17" fillId="0" borderId="0" xfId="1" applyFont="1" applyAlignment="1" applyProtection="1">
      <alignment horizontal="centerContinuous" vertical="center"/>
      <protection locked="0"/>
    </xf>
    <xf numFmtId="0" fontId="18" fillId="0" borderId="0" xfId="0" applyFont="1" applyAlignment="1">
      <alignment vertical="center"/>
    </xf>
    <xf numFmtId="0" fontId="17" fillId="0" borderId="0" xfId="1" applyFont="1" applyAlignment="1" applyProtection="1">
      <alignment horizontal="center" vertical="center"/>
      <protection locked="0"/>
    </xf>
    <xf numFmtId="0" fontId="18" fillId="0" borderId="0" xfId="0" applyFont="1" applyAlignment="1">
      <alignment horizontal="center" vertical="center"/>
    </xf>
    <xf numFmtId="0" fontId="6" fillId="0" borderId="4"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protection locked="0"/>
    </xf>
    <xf numFmtId="0" fontId="7" fillId="0" borderId="0" xfId="0" applyFont="1" applyAlignment="1">
      <alignment horizontal="center" vertical="center"/>
    </xf>
    <xf numFmtId="0" fontId="7" fillId="2" borderId="5"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0" fillId="2" borderId="5" xfId="0" applyFill="1" applyBorder="1" applyAlignment="1">
      <alignment vertical="center"/>
    </xf>
    <xf numFmtId="0" fontId="6" fillId="0" borderId="4" xfId="1" applyFont="1" applyBorder="1" applyAlignment="1" applyProtection="1">
      <alignment horizontal="center" vertical="center" wrapText="1"/>
      <protection locked="0"/>
    </xf>
    <xf numFmtId="167" fontId="7" fillId="0" borderId="11" xfId="2" applyNumberFormat="1" applyFont="1" applyFill="1" applyBorder="1" applyAlignment="1" applyProtection="1">
      <alignment vertical="center"/>
    </xf>
    <xf numFmtId="0" fontId="7" fillId="0" borderId="11" xfId="0" applyFont="1" applyBorder="1" applyAlignment="1" applyProtection="1">
      <alignment vertical="center"/>
      <protection locked="0"/>
    </xf>
    <xf numFmtId="49" fontId="16" fillId="0" borderId="11" xfId="0" applyNumberFormat="1" applyFont="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166" fontId="7" fillId="0" borderId="11" xfId="0" quotePrefix="1" applyNumberFormat="1" applyFont="1" applyBorder="1" applyAlignment="1" applyProtection="1">
      <alignment horizontal="center" vertical="center"/>
      <protection locked="0"/>
    </xf>
    <xf numFmtId="0" fontId="7" fillId="0" borderId="11" xfId="0" applyFont="1" applyBorder="1" applyAlignment="1">
      <alignment vertical="center" wrapText="1"/>
    </xf>
    <xf numFmtId="166" fontId="7" fillId="0" borderId="11"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hidden="1"/>
    </xf>
    <xf numFmtId="167" fontId="7" fillId="0" borderId="12" xfId="2" applyNumberFormat="1" applyFont="1" applyFill="1" applyBorder="1" applyAlignment="1" applyProtection="1">
      <alignment vertical="center"/>
    </xf>
    <xf numFmtId="0" fontId="7" fillId="0" borderId="12" xfId="0" applyFont="1" applyBorder="1" applyAlignment="1" applyProtection="1">
      <alignment vertical="center"/>
      <protection locked="0"/>
    </xf>
    <xf numFmtId="49" fontId="16" fillId="0" borderId="12" xfId="0" applyNumberFormat="1" applyFont="1" applyBorder="1" applyAlignment="1" applyProtection="1">
      <alignment horizontal="center" vertical="center"/>
      <protection hidden="1"/>
    </xf>
    <xf numFmtId="0" fontId="7" fillId="0" borderId="12" xfId="0" applyFont="1" applyBorder="1" applyAlignment="1" applyProtection="1">
      <alignment horizontal="center" vertical="center"/>
      <protection locked="0"/>
    </xf>
    <xf numFmtId="166" fontId="7" fillId="0" borderId="12" xfId="0" quotePrefix="1" applyNumberFormat="1" applyFont="1" applyBorder="1" applyAlignment="1" applyProtection="1">
      <alignment horizontal="center" vertical="center"/>
      <protection locked="0"/>
    </xf>
    <xf numFmtId="0" fontId="7" fillId="0" borderId="12" xfId="0" applyFont="1" applyBorder="1" applyAlignment="1">
      <alignment vertical="center" wrapText="1"/>
    </xf>
    <xf numFmtId="166" fontId="7" fillId="0" borderId="12" xfId="0" applyNumberFormat="1" applyFont="1" applyBorder="1" applyAlignment="1" applyProtection="1">
      <alignment horizontal="center" vertical="center"/>
      <protection locked="0"/>
    </xf>
    <xf numFmtId="0" fontId="7" fillId="0" borderId="12" xfId="0" applyFont="1" applyBorder="1" applyAlignment="1" applyProtection="1">
      <alignment horizontal="center" vertical="center"/>
      <protection hidden="1"/>
    </xf>
    <xf numFmtId="167" fontId="7" fillId="0" borderId="0" xfId="2" applyNumberFormat="1" applyFont="1" applyFill="1" applyBorder="1" applyAlignment="1" applyProtection="1">
      <alignment vertical="center"/>
    </xf>
    <xf numFmtId="171" fontId="7" fillId="0" borderId="0" xfId="0" applyNumberFormat="1" applyFont="1" applyAlignment="1">
      <alignment horizontal="centerContinuous" vertical="center"/>
    </xf>
    <xf numFmtId="167" fontId="7" fillId="0" borderId="0" xfId="0" applyNumberFormat="1" applyFont="1" applyAlignment="1">
      <alignment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167" fontId="6" fillId="0" borderId="5" xfId="2" applyNumberFormat="1" applyFont="1" applyFill="1" applyBorder="1" applyAlignment="1" applyProtection="1">
      <alignment vertical="center"/>
    </xf>
    <xf numFmtId="0" fontId="6" fillId="0" borderId="5" xfId="0" applyFont="1" applyBorder="1" applyAlignment="1" applyProtection="1">
      <alignment vertical="center"/>
      <protection locked="0"/>
    </xf>
    <xf numFmtId="49" fontId="6" fillId="0" borderId="5"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locked="0"/>
    </xf>
    <xf numFmtId="166" fontId="6" fillId="0" borderId="5" xfId="0" quotePrefix="1"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hidden="1"/>
    </xf>
    <xf numFmtId="0" fontId="6" fillId="0" borderId="0" xfId="0" applyFont="1" applyAlignment="1">
      <alignment vertical="center"/>
    </xf>
    <xf numFmtId="0" fontId="7" fillId="3" borderId="5" xfId="0" applyFont="1" applyFill="1" applyBorder="1" applyAlignment="1" applyProtection="1">
      <alignment vertical="center"/>
      <protection locked="0"/>
    </xf>
    <xf numFmtId="0" fontId="6" fillId="0" borderId="4" xfId="1" applyFont="1" applyBorder="1" applyAlignment="1" applyProtection="1">
      <alignment horizontal="center" vertical="center" wrapText="1"/>
      <protection locked="0"/>
    </xf>
    <xf numFmtId="167" fontId="22" fillId="0" borderId="5" xfId="2" applyNumberFormat="1" applyFont="1" applyFill="1" applyBorder="1" applyAlignment="1" applyProtection="1">
      <alignment vertical="center"/>
    </xf>
    <xf numFmtId="0" fontId="22" fillId="0" borderId="5" xfId="0" applyFont="1" applyBorder="1" applyAlignment="1" applyProtection="1">
      <alignment vertical="center"/>
      <protection locked="0"/>
    </xf>
    <xf numFmtId="49" fontId="22" fillId="0" borderId="5" xfId="0" applyNumberFormat="1" applyFont="1" applyBorder="1" applyAlignment="1" applyProtection="1">
      <alignment horizontal="center" vertical="center"/>
      <protection hidden="1"/>
    </xf>
    <xf numFmtId="0" fontId="22" fillId="0" borderId="5" xfId="0" applyFont="1" applyBorder="1" applyAlignment="1" applyProtection="1">
      <alignment horizontal="center" vertical="center"/>
      <protection locked="0"/>
    </xf>
    <xf numFmtId="166" fontId="22" fillId="0" borderId="5" xfId="0" quotePrefix="1" applyNumberFormat="1" applyFont="1" applyBorder="1" applyAlignment="1" applyProtection="1">
      <alignment horizontal="center" vertical="center"/>
      <protection locked="0"/>
    </xf>
    <xf numFmtId="0" fontId="22" fillId="0" borderId="5" xfId="0" applyFont="1" applyBorder="1" applyAlignment="1" applyProtection="1">
      <alignment horizontal="center" vertical="center"/>
      <protection hidden="1"/>
    </xf>
    <xf numFmtId="0" fontId="22" fillId="0" borderId="0" xfId="0" applyFont="1" applyAlignment="1">
      <alignment vertical="center"/>
    </xf>
    <xf numFmtId="0" fontId="23" fillId="3" borderId="0" xfId="37" applyNumberFormat="1" applyFont="1" applyFill="1" applyBorder="1" applyAlignment="1" applyProtection="1">
      <alignment horizontal="center" vertical="center"/>
      <protection hidden="1"/>
    </xf>
    <xf numFmtId="0" fontId="23" fillId="3" borderId="0" xfId="0" applyNumberFormat="1" applyFont="1" applyFill="1" applyBorder="1" applyAlignment="1">
      <alignment vertical="center"/>
    </xf>
    <xf numFmtId="0" fontId="23" fillId="3" borderId="0" xfId="0" applyNumberFormat="1" applyFont="1" applyFill="1" applyAlignment="1">
      <alignment vertical="center"/>
    </xf>
    <xf numFmtId="170" fontId="23" fillId="3" borderId="0" xfId="0" applyNumberFormat="1" applyFont="1" applyFill="1" applyAlignment="1">
      <alignment vertical="center"/>
    </xf>
    <xf numFmtId="166" fontId="23" fillId="3" borderId="0" xfId="0" applyNumberFormat="1" applyFont="1" applyFill="1" applyAlignment="1">
      <alignment vertical="center"/>
    </xf>
    <xf numFmtId="0" fontId="23" fillId="3" borderId="0" xfId="0" applyNumberFormat="1" applyFont="1" applyFill="1" applyAlignment="1">
      <alignment horizontal="center"/>
    </xf>
    <xf numFmtId="0" fontId="23" fillId="3" borderId="0" xfId="0" applyNumberFormat="1" applyFont="1" applyFill="1" applyAlignment="1"/>
    <xf numFmtId="49" fontId="23" fillId="3" borderId="0" xfId="0" applyNumberFormat="1" applyFont="1" applyFill="1" applyAlignment="1">
      <alignment vertical="center"/>
    </xf>
    <xf numFmtId="0" fontId="23" fillId="3" borderId="0" xfId="0" applyNumberFormat="1" applyFont="1" applyFill="1" applyAlignment="1">
      <alignment horizontal="center" vertical="center"/>
    </xf>
    <xf numFmtId="3" fontId="23" fillId="3" borderId="0" xfId="0" applyNumberFormat="1" applyFont="1" applyFill="1" applyAlignment="1">
      <alignment vertical="center"/>
    </xf>
    <xf numFmtId="0" fontId="23" fillId="3" borderId="13" xfId="0" applyNumberFormat="1" applyFont="1" applyFill="1" applyBorder="1" applyAlignment="1">
      <alignment horizontal="center" vertical="center"/>
    </xf>
    <xf numFmtId="0" fontId="24" fillId="3" borderId="0" xfId="0" applyNumberFormat="1" applyFont="1" applyFill="1" applyAlignment="1">
      <alignment horizontal="center" vertical="center"/>
    </xf>
    <xf numFmtId="0" fontId="23" fillId="3" borderId="13" xfId="0" applyNumberFormat="1" applyFont="1" applyFill="1" applyBorder="1" applyAlignment="1">
      <alignment vertical="center"/>
    </xf>
    <xf numFmtId="170" fontId="23" fillId="3" borderId="13" xfId="0" applyNumberFormat="1" applyFont="1" applyFill="1" applyBorder="1" applyAlignment="1">
      <alignment vertical="center"/>
    </xf>
    <xf numFmtId="1" fontId="23" fillId="3" borderId="13" xfId="0" applyNumberFormat="1" applyFont="1" applyFill="1" applyBorder="1" applyAlignment="1">
      <alignment vertical="center"/>
    </xf>
    <xf numFmtId="1" fontId="23" fillId="3" borderId="0" xfId="0" applyNumberFormat="1" applyFont="1" applyFill="1" applyAlignment="1">
      <alignment vertical="center"/>
    </xf>
    <xf numFmtId="0" fontId="23" fillId="3" borderId="14" xfId="0" applyNumberFormat="1" applyFont="1" applyFill="1" applyBorder="1" applyAlignment="1">
      <alignment vertical="center"/>
    </xf>
    <xf numFmtId="1" fontId="23" fillId="3" borderId="14" xfId="0" applyNumberFormat="1" applyFont="1" applyFill="1" applyBorder="1" applyAlignment="1">
      <alignment vertical="center"/>
    </xf>
    <xf numFmtId="167" fontId="22" fillId="4" borderId="5" xfId="2" applyNumberFormat="1" applyFont="1" applyFill="1" applyBorder="1" applyAlignment="1" applyProtection="1">
      <alignment vertical="center"/>
    </xf>
    <xf numFmtId="167" fontId="7" fillId="4" borderId="5" xfId="2" applyNumberFormat="1" applyFont="1" applyFill="1" applyBorder="1" applyAlignment="1" applyProtection="1">
      <alignment vertical="center"/>
    </xf>
    <xf numFmtId="167" fontId="6" fillId="4" borderId="5" xfId="2" applyNumberFormat="1" applyFont="1" applyFill="1" applyBorder="1" applyAlignment="1" applyProtection="1">
      <alignment vertical="center"/>
    </xf>
    <xf numFmtId="15" fontId="0" fillId="0" borderId="0" xfId="0" applyNumberFormat="1"/>
    <xf numFmtId="0" fontId="6" fillId="0" borderId="4" xfId="1" applyFont="1" applyBorder="1" applyAlignment="1" applyProtection="1">
      <alignment horizontal="center" vertical="center" wrapText="1"/>
      <protection locked="0"/>
    </xf>
    <xf numFmtId="167" fontId="7" fillId="5" borderId="5" xfId="2" applyNumberFormat="1" applyFont="1" applyFill="1" applyBorder="1" applyAlignment="1" applyProtection="1">
      <alignment vertical="center"/>
    </xf>
    <xf numFmtId="0" fontId="7" fillId="5" borderId="5" xfId="0" applyFont="1" applyFill="1" applyBorder="1" applyAlignment="1" applyProtection="1">
      <alignment vertical="center"/>
      <protection locked="0"/>
    </xf>
    <xf numFmtId="49" fontId="16" fillId="5" borderId="5" xfId="0" applyNumberFormat="1" applyFont="1" applyFill="1" applyBorder="1" applyAlignment="1" applyProtection="1">
      <alignment horizontal="center" vertical="center"/>
      <protection hidden="1"/>
    </xf>
    <xf numFmtId="0" fontId="7" fillId="5" borderId="5" xfId="0" applyFont="1" applyFill="1" applyBorder="1" applyAlignment="1" applyProtection="1">
      <alignment horizontal="center" vertical="center"/>
      <protection locked="0"/>
    </xf>
    <xf numFmtId="166" fontId="7" fillId="5" borderId="5" xfId="0" quotePrefix="1" applyNumberFormat="1" applyFont="1" applyFill="1" applyBorder="1" applyAlignment="1" applyProtection="1">
      <alignment horizontal="center" vertical="center"/>
      <protection locked="0"/>
    </xf>
    <xf numFmtId="0" fontId="7" fillId="5" borderId="5" xfId="0" applyFont="1" applyFill="1" applyBorder="1" applyAlignment="1">
      <alignment vertical="center" wrapText="1"/>
    </xf>
    <xf numFmtId="166" fontId="7" fillId="5" borderId="5" xfId="0" applyNumberFormat="1"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hidden="1"/>
    </xf>
    <xf numFmtId="0" fontId="7" fillId="5" borderId="0" xfId="0" applyFont="1" applyFill="1" applyAlignment="1">
      <alignment vertical="center"/>
    </xf>
    <xf numFmtId="0" fontId="6" fillId="6" borderId="4"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protection locked="0"/>
    </xf>
    <xf numFmtId="0" fontId="22" fillId="6" borderId="5" xfId="0" applyFont="1" applyFill="1" applyBorder="1" applyAlignment="1">
      <alignment vertical="center" wrapText="1"/>
    </xf>
    <xf numFmtId="166" fontId="22" fillId="6" borderId="5" xfId="0" applyNumberFormat="1" applyFont="1" applyFill="1" applyBorder="1" applyAlignment="1" applyProtection="1">
      <alignment horizontal="center" vertical="center"/>
      <protection locked="0"/>
    </xf>
    <xf numFmtId="0" fontId="7" fillId="6" borderId="5" xfId="0" applyFont="1" applyFill="1" applyBorder="1" applyAlignment="1">
      <alignment vertical="center" wrapText="1"/>
    </xf>
    <xf numFmtId="166" fontId="7" fillId="6" borderId="5" xfId="0" applyNumberFormat="1" applyFont="1" applyFill="1" applyBorder="1" applyAlignment="1" applyProtection="1">
      <alignment horizontal="center" vertical="center"/>
      <protection locked="0"/>
    </xf>
    <xf numFmtId="0" fontId="6" fillId="6" borderId="5" xfId="0" applyFont="1" applyFill="1" applyBorder="1" applyAlignment="1">
      <alignment vertical="center" wrapText="1"/>
    </xf>
    <xf numFmtId="166" fontId="6" fillId="6" borderId="5" xfId="0" applyNumberFormat="1" applyFont="1" applyFill="1" applyBorder="1" applyAlignment="1" applyProtection="1">
      <alignment horizontal="center" vertical="center"/>
      <protection locked="0"/>
    </xf>
    <xf numFmtId="0" fontId="15" fillId="3" borderId="0" xfId="1" applyFont="1" applyFill="1" applyAlignment="1" applyProtection="1">
      <alignment horizontal="centerContinuous" vertical="center"/>
      <protection locked="0"/>
    </xf>
    <xf numFmtId="0" fontId="17" fillId="3" borderId="0" xfId="1" applyFont="1" applyFill="1" applyAlignment="1" applyProtection="1">
      <alignment horizontal="centerContinuous" vertical="center"/>
      <protection locked="0"/>
    </xf>
    <xf numFmtId="0" fontId="6" fillId="3" borderId="1" xfId="1" applyFont="1" applyFill="1" applyBorder="1" applyAlignment="1" applyProtection="1">
      <alignment horizontal="center" vertical="center"/>
      <protection locked="0"/>
    </xf>
    <xf numFmtId="167" fontId="22" fillId="3" borderId="5" xfId="2" applyNumberFormat="1" applyFont="1" applyFill="1" applyBorder="1" applyAlignment="1" applyProtection="1">
      <alignment vertical="center"/>
    </xf>
    <xf numFmtId="167" fontId="7" fillId="3" borderId="5" xfId="2" applyNumberFormat="1" applyFont="1" applyFill="1" applyBorder="1" applyAlignment="1" applyProtection="1">
      <alignment vertical="center"/>
    </xf>
    <xf numFmtId="167" fontId="6" fillId="3" borderId="5" xfId="2" applyNumberFormat="1" applyFont="1" applyFill="1" applyBorder="1" applyAlignment="1" applyProtection="1">
      <alignment vertical="center"/>
    </xf>
    <xf numFmtId="0" fontId="7" fillId="3" borderId="0" xfId="0" applyFont="1" applyFill="1" applyAlignment="1">
      <alignment vertical="center"/>
    </xf>
    <xf numFmtId="167" fontId="7" fillId="3" borderId="12" xfId="2" applyNumberFormat="1" applyFont="1" applyFill="1" applyBorder="1" applyAlignment="1" applyProtection="1">
      <alignment vertical="center"/>
    </xf>
    <xf numFmtId="0" fontId="7" fillId="6" borderId="12" xfId="0" applyFont="1" applyFill="1" applyBorder="1" applyAlignment="1">
      <alignment vertical="center" wrapText="1"/>
    </xf>
    <xf numFmtId="166" fontId="7" fillId="6" borderId="12" xfId="0" applyNumberFormat="1" applyFont="1" applyFill="1" applyBorder="1" applyAlignment="1" applyProtection="1">
      <alignment horizontal="center" vertical="center"/>
      <protection locked="0"/>
    </xf>
    <xf numFmtId="0" fontId="25" fillId="3" borderId="0" xfId="0" applyNumberFormat="1" applyFont="1" applyFill="1" applyBorder="1" applyAlignment="1">
      <alignment vertical="center"/>
    </xf>
    <xf numFmtId="0" fontId="6" fillId="6" borderId="4" xfId="1" applyFont="1" applyFill="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166" fontId="26" fillId="6" borderId="5" xfId="0" applyNumberFormat="1" applyFont="1" applyFill="1" applyBorder="1" applyAlignment="1" applyProtection="1">
      <alignment horizontal="center" vertical="center"/>
      <protection locked="0"/>
    </xf>
    <xf numFmtId="167" fontId="22" fillId="3" borderId="5" xfId="2" quotePrefix="1" applyNumberFormat="1" applyFont="1" applyFill="1" applyBorder="1" applyAlignment="1" applyProtection="1">
      <alignment horizontal="center" vertical="center"/>
    </xf>
    <xf numFmtId="0" fontId="7" fillId="6" borderId="5" xfId="0"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167" fontId="22" fillId="3" borderId="12" xfId="2" quotePrefix="1" applyNumberFormat="1" applyFont="1" applyFill="1" applyBorder="1" applyAlignment="1" applyProtection="1">
      <alignment horizontal="center" vertical="center"/>
    </xf>
    <xf numFmtId="0" fontId="7" fillId="6" borderId="5" xfId="0" applyNumberFormat="1" applyFont="1" applyFill="1" applyBorder="1" applyAlignment="1">
      <alignment vertical="center"/>
    </xf>
    <xf numFmtId="41" fontId="7" fillId="0" borderId="0" xfId="49" applyFont="1" applyAlignment="1">
      <alignment vertical="center"/>
    </xf>
    <xf numFmtId="0" fontId="7" fillId="3" borderId="5" xfId="0" applyFont="1" applyFill="1" applyBorder="1" applyAlignment="1">
      <alignment vertical="center" wrapText="1"/>
    </xf>
    <xf numFmtId="166" fontId="7" fillId="3" borderId="5" xfId="0" applyNumberFormat="1" applyFont="1" applyFill="1" applyBorder="1" applyAlignment="1" applyProtection="1">
      <alignment horizontal="center" vertical="center"/>
      <protection locked="0"/>
    </xf>
    <xf numFmtId="166" fontId="26" fillId="3" borderId="5" xfId="0" applyNumberFormat="1" applyFont="1" applyFill="1" applyBorder="1" applyAlignment="1" applyProtection="1">
      <alignment horizontal="center" vertical="center"/>
      <protection locked="0"/>
    </xf>
    <xf numFmtId="0" fontId="6" fillId="6" borderId="4" xfId="1" applyFont="1" applyFill="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26" fillId="6" borderId="5" xfId="0" applyFont="1" applyFill="1" applyBorder="1" applyAlignment="1" applyProtection="1">
      <alignment vertical="center"/>
      <protection locked="0"/>
    </xf>
    <xf numFmtId="0" fontId="27" fillId="6" borderId="5" xfId="0" applyFont="1" applyFill="1" applyBorder="1" applyAlignment="1" applyProtection="1">
      <alignment vertical="center"/>
      <protection locked="0"/>
    </xf>
    <xf numFmtId="0" fontId="22" fillId="0" borderId="0" xfId="1" applyFont="1" applyAlignment="1" applyProtection="1">
      <alignment horizontal="centerContinuous" vertical="center"/>
      <protection locked="0"/>
    </xf>
    <xf numFmtId="0" fontId="1" fillId="0" borderId="0" xfId="0" applyFont="1" applyAlignment="1">
      <alignment vertical="center"/>
    </xf>
    <xf numFmtId="0" fontId="22" fillId="0" borderId="0" xfId="1" applyFont="1" applyAlignment="1" applyProtection="1">
      <alignment horizontal="center" vertical="center"/>
      <protection locked="0"/>
    </xf>
    <xf numFmtId="0" fontId="22" fillId="0" borderId="4" xfId="1" applyFont="1" applyBorder="1" applyAlignment="1" applyProtection="1">
      <alignment horizontal="center" vertical="center" wrapText="1"/>
      <protection locked="0"/>
    </xf>
    <xf numFmtId="0" fontId="22" fillId="0" borderId="1" xfId="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hidden="1"/>
    </xf>
    <xf numFmtId="0" fontId="1" fillId="0" borderId="5" xfId="0" applyFont="1" applyBorder="1" applyAlignment="1" applyProtection="1">
      <alignment horizontal="center" vertical="center"/>
      <protection locked="0"/>
    </xf>
    <xf numFmtId="166" fontId="1" fillId="0" borderId="5" xfId="0" quotePrefix="1" applyNumberFormat="1" applyFont="1" applyBorder="1" applyAlignment="1" applyProtection="1">
      <alignment horizontal="center" vertical="center"/>
      <protection locked="0"/>
    </xf>
    <xf numFmtId="0" fontId="1" fillId="3" borderId="5" xfId="0" applyFont="1" applyFill="1" applyBorder="1" applyAlignment="1" applyProtection="1">
      <alignment vertical="center"/>
      <protection locked="0"/>
    </xf>
    <xf numFmtId="49" fontId="4" fillId="0" borderId="12" xfId="0" applyNumberFormat="1" applyFont="1" applyBorder="1" applyAlignment="1" applyProtection="1">
      <alignment horizontal="center" vertical="center"/>
      <protection hidden="1"/>
    </xf>
    <xf numFmtId="0" fontId="1" fillId="0" borderId="12" xfId="0" applyFont="1" applyBorder="1" applyAlignment="1" applyProtection="1">
      <alignment horizontal="center" vertical="center"/>
      <protection locked="0"/>
    </xf>
    <xf numFmtId="166" fontId="1" fillId="0" borderId="12" xfId="0" quotePrefix="1" applyNumberFormat="1" applyFont="1" applyBorder="1" applyAlignment="1" applyProtection="1">
      <alignment horizontal="center" vertical="center"/>
      <protection locked="0"/>
    </xf>
    <xf numFmtId="0" fontId="28" fillId="3" borderId="0" xfId="0" applyNumberFormat="1" applyFont="1" applyFill="1" applyBorder="1" applyAlignment="1">
      <alignment vertical="center"/>
    </xf>
    <xf numFmtId="0" fontId="28" fillId="3" borderId="0" xfId="0" applyNumberFormat="1" applyFont="1" applyFill="1" applyAlignment="1">
      <alignment vertical="center"/>
    </xf>
    <xf numFmtId="170" fontId="28" fillId="3" borderId="0" xfId="0" applyNumberFormat="1" applyFont="1" applyFill="1" applyAlignment="1">
      <alignment vertical="center"/>
    </xf>
    <xf numFmtId="166" fontId="28" fillId="3" borderId="0" xfId="0" applyNumberFormat="1" applyFont="1" applyFill="1" applyAlignment="1">
      <alignment vertical="center"/>
    </xf>
    <xf numFmtId="49" fontId="28" fillId="3" borderId="0" xfId="0" applyNumberFormat="1" applyFont="1" applyFill="1" applyAlignment="1">
      <alignment vertical="center"/>
    </xf>
    <xf numFmtId="0" fontId="28" fillId="3" borderId="0" xfId="0" applyNumberFormat="1" applyFont="1" applyFill="1" applyAlignment="1">
      <alignment horizontal="center" vertical="center"/>
    </xf>
    <xf numFmtId="3" fontId="28" fillId="3" borderId="0" xfId="0" applyNumberFormat="1" applyFont="1" applyFill="1" applyAlignment="1">
      <alignment vertical="center"/>
    </xf>
    <xf numFmtId="0" fontId="28" fillId="3" borderId="13" xfId="0" applyNumberFormat="1" applyFont="1" applyFill="1" applyBorder="1" applyAlignment="1">
      <alignment horizontal="center" vertical="center"/>
    </xf>
    <xf numFmtId="0" fontId="29" fillId="3" borderId="0" xfId="0" applyNumberFormat="1" applyFont="1" applyFill="1" applyBorder="1" applyAlignment="1">
      <alignment vertical="center"/>
    </xf>
    <xf numFmtId="0" fontId="28" fillId="3" borderId="13" xfId="0" applyNumberFormat="1" applyFont="1" applyFill="1" applyBorder="1" applyAlignment="1">
      <alignment vertical="center"/>
    </xf>
    <xf numFmtId="170" fontId="28" fillId="3" borderId="13" xfId="0" applyNumberFormat="1" applyFont="1" applyFill="1" applyBorder="1" applyAlignment="1">
      <alignment vertical="center"/>
    </xf>
    <xf numFmtId="1" fontId="28" fillId="3" borderId="13" xfId="0" applyNumberFormat="1" applyFont="1" applyFill="1" applyBorder="1" applyAlignment="1">
      <alignment vertical="center"/>
    </xf>
    <xf numFmtId="1" fontId="28" fillId="3" borderId="0" xfId="0" applyNumberFormat="1" applyFont="1" applyFill="1" applyAlignment="1">
      <alignment vertical="center"/>
    </xf>
    <xf numFmtId="0" fontId="28" fillId="3" borderId="14" xfId="0" applyNumberFormat="1" applyFont="1" applyFill="1" applyBorder="1" applyAlignment="1">
      <alignment vertical="center"/>
    </xf>
    <xf numFmtId="1" fontId="28" fillId="3" borderId="14" xfId="0" applyNumberFormat="1" applyFont="1" applyFill="1" applyBorder="1" applyAlignment="1">
      <alignment vertical="center"/>
    </xf>
    <xf numFmtId="41" fontId="1" fillId="0" borderId="0" xfId="49" applyFont="1" applyAlignment="1">
      <alignment vertical="center"/>
    </xf>
    <xf numFmtId="0" fontId="22" fillId="3" borderId="0" xfId="1" applyFont="1" applyFill="1" applyAlignment="1" applyProtection="1">
      <alignment horizontal="centerContinuous" vertical="center"/>
      <protection locked="0"/>
    </xf>
    <xf numFmtId="0" fontId="1" fillId="3" borderId="0" xfId="0" applyFont="1" applyFill="1" applyAlignment="1">
      <alignment horizontal="centerContinuous" vertical="center"/>
    </xf>
    <xf numFmtId="0" fontId="1" fillId="3" borderId="0" xfId="0" applyFont="1" applyFill="1" applyAlignment="1">
      <alignment vertical="center"/>
    </xf>
    <xf numFmtId="0" fontId="22" fillId="3" borderId="0" xfId="1" applyFont="1" applyFill="1" applyAlignment="1" applyProtection="1">
      <alignment horizontal="center" vertical="center"/>
      <protection locked="0"/>
    </xf>
    <xf numFmtId="0" fontId="22" fillId="3" borderId="1" xfId="1" applyFont="1" applyFill="1" applyBorder="1" applyAlignment="1" applyProtection="1">
      <alignment horizontal="center" vertical="center"/>
      <protection locked="0"/>
    </xf>
    <xf numFmtId="0" fontId="22" fillId="3" borderId="5"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41" fontId="1" fillId="3" borderId="0" xfId="49" applyFont="1" applyFill="1" applyAlignment="1">
      <alignment vertical="center"/>
    </xf>
    <xf numFmtId="167" fontId="22" fillId="7" borderId="5" xfId="2" quotePrefix="1" applyNumberFormat="1" applyFont="1" applyFill="1" applyBorder="1" applyAlignment="1" applyProtection="1">
      <alignment horizontal="center" vertical="center"/>
    </xf>
    <xf numFmtId="0" fontId="1" fillId="7" borderId="5" xfId="0" applyFont="1" applyFill="1" applyBorder="1" applyAlignment="1" applyProtection="1">
      <alignment vertical="center"/>
      <protection locked="0"/>
    </xf>
    <xf numFmtId="49" fontId="4" fillId="7" borderId="5" xfId="0" applyNumberFormat="1" applyFont="1" applyFill="1" applyBorder="1" applyAlignment="1" applyProtection="1">
      <alignment horizontal="center" vertical="center"/>
      <protection hidden="1"/>
    </xf>
    <xf numFmtId="0" fontId="1" fillId="7" borderId="5" xfId="0" applyFont="1" applyFill="1" applyBorder="1" applyAlignment="1" applyProtection="1">
      <alignment horizontal="center" vertical="center"/>
      <protection locked="0"/>
    </xf>
    <xf numFmtId="166" fontId="1" fillId="7" borderId="5" xfId="0" quotePrefix="1" applyNumberFormat="1" applyFont="1" applyFill="1" applyBorder="1" applyAlignment="1" applyProtection="1">
      <alignment horizontal="center" vertical="center"/>
      <protection locked="0"/>
    </xf>
    <xf numFmtId="0" fontId="1" fillId="7" borderId="5" xfId="0" applyFont="1" applyFill="1" applyBorder="1" applyAlignment="1">
      <alignment vertical="center" wrapText="1"/>
    </xf>
    <xf numFmtId="166" fontId="1" fillId="7" borderId="5" xfId="0" applyNumberFormat="1"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hidden="1"/>
    </xf>
    <xf numFmtId="0" fontId="7" fillId="7" borderId="5" xfId="0" applyFont="1" applyFill="1" applyBorder="1" applyAlignment="1" applyProtection="1">
      <alignment vertical="center"/>
      <protection locked="0"/>
    </xf>
    <xf numFmtId="0" fontId="7" fillId="7" borderId="0" xfId="0" applyFont="1" applyFill="1" applyAlignment="1">
      <alignment vertical="center"/>
    </xf>
    <xf numFmtId="0" fontId="1" fillId="3" borderId="0" xfId="0" applyFont="1" applyFill="1" applyAlignment="1">
      <alignment horizontal="center" vertical="center"/>
    </xf>
    <xf numFmtId="0" fontId="22" fillId="3" borderId="4" xfId="1" applyFont="1" applyFill="1" applyBorder="1" applyAlignment="1" applyProtection="1">
      <alignment horizontal="center" vertical="center" wrapText="1"/>
      <protection locked="0"/>
    </xf>
    <xf numFmtId="0" fontId="22" fillId="3" borderId="5" xfId="0" applyFont="1" applyFill="1" applyBorder="1" applyAlignment="1">
      <alignment vertical="center" wrapText="1"/>
    </xf>
    <xf numFmtId="166" fontId="22" fillId="3" borderId="5" xfId="0" applyNumberFormat="1" applyFont="1" applyFill="1" applyBorder="1" applyAlignment="1" applyProtection="1">
      <alignment horizontal="center" vertical="center"/>
      <protection locked="0"/>
    </xf>
    <xf numFmtId="0" fontId="1" fillId="3" borderId="5" xfId="0" applyFont="1" applyFill="1" applyBorder="1" applyAlignment="1">
      <alignment vertical="center" wrapText="1"/>
    </xf>
    <xf numFmtId="166" fontId="1" fillId="3" borderId="5" xfId="0" applyNumberFormat="1" applyFont="1" applyFill="1" applyBorder="1" applyAlignment="1" applyProtection="1">
      <alignment horizontal="center" vertical="center"/>
      <protection locked="0"/>
    </xf>
    <xf numFmtId="0" fontId="1" fillId="3" borderId="5" xfId="0" applyNumberFormat="1" applyFont="1" applyFill="1" applyBorder="1" applyAlignment="1">
      <alignment vertical="center"/>
    </xf>
    <xf numFmtId="0" fontId="1" fillId="3" borderId="12" xfId="0" applyFont="1" applyFill="1" applyBorder="1" applyAlignment="1">
      <alignment vertical="center" wrapText="1"/>
    </xf>
    <xf numFmtId="166" fontId="1" fillId="3" borderId="12" xfId="0" applyNumberFormat="1" applyFont="1" applyFill="1" applyBorder="1" applyAlignment="1" applyProtection="1">
      <alignment horizontal="center" vertical="center"/>
      <protection locked="0"/>
    </xf>
    <xf numFmtId="0" fontId="22" fillId="7" borderId="5" xfId="0" applyFont="1" applyFill="1" applyBorder="1" applyAlignment="1" applyProtection="1">
      <alignment horizontal="center" vertical="center"/>
      <protection locked="0"/>
    </xf>
    <xf numFmtId="166" fontId="22" fillId="7" borderId="5" xfId="0" quotePrefix="1" applyNumberFormat="1" applyFont="1" applyFill="1" applyBorder="1" applyAlignment="1" applyProtection="1">
      <alignment horizontal="center" vertical="center"/>
      <protection locked="0"/>
    </xf>
    <xf numFmtId="0" fontId="7" fillId="8" borderId="5" xfId="0" applyFont="1" applyFill="1" applyBorder="1" applyAlignment="1" applyProtection="1">
      <alignment vertical="center"/>
      <protection locked="0"/>
    </xf>
    <xf numFmtId="0" fontId="7" fillId="8" borderId="7" xfId="0" applyFont="1" applyFill="1" applyBorder="1" applyAlignment="1" applyProtection="1">
      <alignment vertical="center"/>
      <protection locked="0"/>
    </xf>
    <xf numFmtId="0" fontId="0" fillId="8" borderId="5" xfId="0" applyFill="1" applyBorder="1" applyAlignment="1">
      <alignment vertical="center"/>
    </xf>
    <xf numFmtId="0" fontId="7" fillId="8" borderId="8" xfId="0" applyFont="1" applyFill="1" applyBorder="1" applyAlignment="1" applyProtection="1">
      <alignment vertical="center"/>
      <protection locked="0"/>
    </xf>
    <xf numFmtId="0" fontId="22" fillId="3" borderId="4" xfId="1" applyFont="1" applyFill="1" applyBorder="1" applyAlignment="1" applyProtection="1">
      <alignment horizontal="center" vertical="center" wrapText="1"/>
      <protection locked="0"/>
    </xf>
    <xf numFmtId="49" fontId="0" fillId="0" borderId="5" xfId="0" applyNumberFormat="1" applyFont="1" applyBorder="1" applyAlignment="1" applyProtection="1">
      <alignment horizontal="center" vertical="center"/>
      <protection hidden="1"/>
    </xf>
    <xf numFmtId="0" fontId="1" fillId="0" borderId="5" xfId="44" applyNumberFormat="1" applyFont="1" applyFill="1" applyBorder="1" applyAlignment="1">
      <alignment horizontal="center" vertical="center"/>
    </xf>
    <xf numFmtId="0" fontId="7" fillId="3" borderId="8" xfId="0" applyFont="1" applyFill="1" applyBorder="1" applyAlignment="1" applyProtection="1">
      <alignment vertical="center"/>
      <protection locked="0"/>
    </xf>
    <xf numFmtId="49" fontId="0" fillId="0" borderId="12" xfId="0" applyNumberFormat="1" applyFont="1" applyBorder="1" applyAlignment="1" applyProtection="1">
      <alignment horizontal="center" vertical="center"/>
      <protection hidden="1"/>
    </xf>
    <xf numFmtId="0" fontId="22" fillId="3" borderId="4" xfId="1" applyFont="1" applyFill="1" applyBorder="1" applyAlignment="1" applyProtection="1">
      <alignment horizontal="center" vertical="center" wrapText="1"/>
      <protection locked="0"/>
    </xf>
    <xf numFmtId="0" fontId="22" fillId="4" borderId="5" xfId="0" applyFont="1" applyFill="1" applyBorder="1" applyAlignment="1" applyProtection="1">
      <alignment vertical="center"/>
      <protection locked="0"/>
    </xf>
    <xf numFmtId="0" fontId="22" fillId="3" borderId="4" xfId="1" applyFont="1" applyFill="1" applyBorder="1" applyAlignment="1" applyProtection="1">
      <alignment horizontal="center" vertical="center" wrapText="1"/>
      <protection locked="0"/>
    </xf>
    <xf numFmtId="0" fontId="22" fillId="3" borderId="4" xfId="1" applyFont="1" applyFill="1" applyBorder="1" applyAlignment="1" applyProtection="1">
      <alignment horizontal="center" vertical="center" wrapText="1"/>
      <protection locked="0"/>
    </xf>
    <xf numFmtId="0" fontId="30" fillId="0" borderId="0" xfId="0" applyFont="1" applyAlignment="1">
      <alignment horizontal="center"/>
    </xf>
    <xf numFmtId="0" fontId="31" fillId="0" borderId="0" xfId="0" applyFont="1" applyAlignment="1">
      <alignment horizontal="center"/>
    </xf>
    <xf numFmtId="166" fontId="26" fillId="0" borderId="5" xfId="0" quotePrefix="1" applyNumberFormat="1" applyFont="1" applyBorder="1" applyAlignment="1" applyProtection="1">
      <alignment horizontal="center" vertical="center"/>
      <protection locked="0"/>
    </xf>
    <xf numFmtId="166" fontId="27" fillId="0" borderId="5" xfId="0" quotePrefix="1" applyNumberFormat="1" applyFont="1" applyBorder="1" applyAlignment="1" applyProtection="1">
      <alignment horizontal="center" vertical="center"/>
      <protection locked="0"/>
    </xf>
    <xf numFmtId="166" fontId="26" fillId="0" borderId="12" xfId="0" quotePrefix="1" applyNumberFormat="1" applyFont="1" applyBorder="1" applyAlignment="1" applyProtection="1">
      <alignment horizontal="center" vertical="center"/>
      <protection locked="0"/>
    </xf>
    <xf numFmtId="166" fontId="1" fillId="4" borderId="5" xfId="0" quotePrefix="1" applyNumberFormat="1" applyFont="1" applyFill="1" applyBorder="1" applyAlignment="1" applyProtection="1">
      <alignment horizontal="center" vertical="center"/>
      <protection locked="0"/>
    </xf>
    <xf numFmtId="0" fontId="6" fillId="3" borderId="4" xfId="1" applyFont="1" applyFill="1" applyBorder="1" applyAlignment="1" applyProtection="1">
      <alignment horizontal="center" vertical="center" wrapText="1"/>
      <protection locked="0"/>
    </xf>
    <xf numFmtId="0" fontId="6" fillId="3" borderId="0" xfId="1" applyFont="1" applyFill="1" applyAlignment="1" applyProtection="1">
      <alignment horizontal="centerContinuous" vertical="center"/>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hidden="1"/>
    </xf>
    <xf numFmtId="0" fontId="7" fillId="3" borderId="7" xfId="0" applyFont="1"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hidden="1"/>
    </xf>
    <xf numFmtId="0" fontId="6" fillId="3" borderId="5" xfId="0" applyFont="1" applyFill="1" applyBorder="1" applyAlignment="1" applyProtection="1">
      <alignment vertical="center"/>
      <protection locked="0"/>
    </xf>
    <xf numFmtId="0" fontId="6" fillId="3" borderId="0" xfId="0" applyFont="1" applyFill="1" applyAlignment="1">
      <alignment vertical="center"/>
    </xf>
    <xf numFmtId="0" fontId="7" fillId="3" borderId="12"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hidden="1"/>
    </xf>
    <xf numFmtId="0" fontId="7" fillId="3" borderId="12" xfId="0" applyFont="1" applyFill="1" applyBorder="1" applyAlignment="1" applyProtection="1">
      <alignment vertical="center"/>
      <protection locked="0"/>
    </xf>
    <xf numFmtId="0" fontId="7" fillId="3" borderId="0" xfId="0" applyFont="1" applyFill="1" applyAlignment="1">
      <alignment horizontal="center" vertical="center"/>
    </xf>
    <xf numFmtId="0" fontId="7" fillId="3" borderId="0" xfId="0" applyFont="1" applyFill="1" applyAlignment="1">
      <alignment horizontal="centerContinuous" vertical="center"/>
    </xf>
    <xf numFmtId="0" fontId="6" fillId="3" borderId="0" xfId="1" applyFont="1" applyFill="1" applyAlignment="1" applyProtection="1">
      <alignment horizontal="center" vertical="center"/>
      <protection locked="0"/>
    </xf>
    <xf numFmtId="167" fontId="6" fillId="3" borderId="5" xfId="2" quotePrefix="1" applyNumberFormat="1" applyFont="1" applyFill="1" applyBorder="1" applyAlignment="1" applyProtection="1">
      <alignment horizontal="center" vertical="center"/>
    </xf>
    <xf numFmtId="49" fontId="6" fillId="3" borderId="5" xfId="0" applyNumberFormat="1" applyFont="1" applyFill="1" applyBorder="1" applyAlignment="1" applyProtection="1">
      <alignment horizontal="center" vertical="center"/>
      <protection hidden="1"/>
    </xf>
    <xf numFmtId="166" fontId="6" fillId="3" borderId="5" xfId="0" quotePrefix="1" applyNumberFormat="1" applyFont="1" applyFill="1" applyBorder="1" applyAlignment="1" applyProtection="1">
      <alignment horizontal="center" vertical="center"/>
      <protection locked="0"/>
    </xf>
    <xf numFmtId="0" fontId="6" fillId="3" borderId="5" xfId="0" applyFont="1" applyFill="1" applyBorder="1" applyAlignment="1">
      <alignment vertical="center" wrapText="1"/>
    </xf>
    <xf numFmtId="166" fontId="6" fillId="3" borderId="5" xfId="0" applyNumberFormat="1" applyFont="1" applyFill="1" applyBorder="1" applyAlignment="1" applyProtection="1">
      <alignment horizontal="center" vertical="center"/>
      <protection locked="0"/>
    </xf>
    <xf numFmtId="49" fontId="16" fillId="3" borderId="5" xfId="0" applyNumberFormat="1" applyFont="1" applyFill="1" applyBorder="1" applyAlignment="1" applyProtection="1">
      <alignment horizontal="center" vertical="center"/>
      <protection hidden="1"/>
    </xf>
    <xf numFmtId="166" fontId="7" fillId="3" borderId="5" xfId="0" quotePrefix="1" applyNumberFormat="1" applyFont="1" applyFill="1" applyBorder="1" applyAlignment="1" applyProtection="1">
      <alignment horizontal="center" vertical="center"/>
      <protection locked="0"/>
    </xf>
    <xf numFmtId="0" fontId="7" fillId="3" borderId="5" xfId="0" applyNumberFormat="1" applyFont="1" applyFill="1" applyBorder="1" applyAlignment="1">
      <alignment vertical="center"/>
    </xf>
    <xf numFmtId="0" fontId="16" fillId="3" borderId="5" xfId="0" applyFont="1" applyFill="1" applyBorder="1" applyAlignment="1">
      <alignment vertical="center"/>
    </xf>
    <xf numFmtId="0" fontId="7" fillId="3" borderId="5" xfId="44" applyNumberFormat="1" applyFont="1" applyFill="1" applyBorder="1" applyAlignment="1">
      <alignment horizontal="center" vertical="center"/>
    </xf>
    <xf numFmtId="49" fontId="16" fillId="3" borderId="12" xfId="0" applyNumberFormat="1" applyFont="1" applyFill="1" applyBorder="1" applyAlignment="1" applyProtection="1">
      <alignment horizontal="center" vertical="center"/>
      <protection hidden="1"/>
    </xf>
    <xf numFmtId="166" fontId="7" fillId="3" borderId="12" xfId="0" quotePrefix="1" applyNumberFormat="1" applyFont="1" applyFill="1" applyBorder="1" applyAlignment="1" applyProtection="1">
      <alignment horizontal="center" vertical="center"/>
      <protection locked="0"/>
    </xf>
    <xf numFmtId="0" fontId="7" fillId="3" borderId="12" xfId="0" applyFont="1" applyFill="1" applyBorder="1" applyAlignment="1">
      <alignment vertical="center" wrapText="1"/>
    </xf>
    <xf numFmtId="166" fontId="7" fillId="3" borderId="12" xfId="0" applyNumberFormat="1" applyFont="1" applyFill="1" applyBorder="1" applyAlignment="1" applyProtection="1">
      <alignment horizontal="center" vertical="center"/>
      <protection locked="0"/>
    </xf>
    <xf numFmtId="41" fontId="7" fillId="3" borderId="0" xfId="49" applyFont="1" applyFill="1" applyAlignment="1">
      <alignment vertical="center"/>
    </xf>
    <xf numFmtId="167" fontId="7" fillId="3" borderId="5" xfId="2" quotePrefix="1" applyNumberFormat="1" applyFont="1" applyFill="1" applyBorder="1" applyAlignment="1" applyProtection="1">
      <alignment horizontal="center" vertical="center"/>
    </xf>
    <xf numFmtId="166" fontId="26" fillId="3" borderId="5" xfId="0" quotePrefix="1" applyNumberFormat="1" applyFont="1" applyFill="1" applyBorder="1" applyAlignment="1" applyProtection="1">
      <alignment horizontal="center" vertical="center"/>
      <protection locked="0"/>
    </xf>
    <xf numFmtId="166" fontId="27" fillId="3" borderId="5" xfId="0" quotePrefix="1" applyNumberFormat="1" applyFont="1" applyFill="1" applyBorder="1" applyAlignment="1" applyProtection="1">
      <alignment horizontal="center" vertical="center"/>
      <protection locked="0"/>
    </xf>
    <xf numFmtId="0" fontId="7" fillId="0" borderId="5" xfId="0" quotePrefix="1" applyFont="1" applyBorder="1" applyAlignment="1" applyProtection="1">
      <alignment horizontal="center" vertical="center"/>
      <protection locked="0"/>
    </xf>
    <xf numFmtId="0" fontId="6" fillId="3" borderId="4" xfId="1" applyFont="1" applyFill="1" applyBorder="1" applyAlignment="1" applyProtection="1">
      <alignment horizontal="center" vertical="center" wrapText="1"/>
      <protection locked="0"/>
    </xf>
    <xf numFmtId="0" fontId="22" fillId="3" borderId="4" xfId="1" applyFont="1" applyFill="1" applyBorder="1" applyAlignment="1" applyProtection="1">
      <alignment horizontal="center" vertical="center" wrapText="1"/>
      <protection locked="0"/>
    </xf>
    <xf numFmtId="166" fontId="22" fillId="3" borderId="5" xfId="0" quotePrefix="1" applyNumberFormat="1" applyFont="1" applyFill="1" applyBorder="1" applyAlignment="1" applyProtection="1">
      <alignment horizontal="center" vertical="center"/>
      <protection locked="0"/>
    </xf>
    <xf numFmtId="166" fontId="1" fillId="3" borderId="5" xfId="0" quotePrefix="1" applyNumberFormat="1" applyFont="1" applyFill="1" applyBorder="1" applyAlignment="1" applyProtection="1">
      <alignment horizontal="center" vertical="center"/>
      <protection locked="0"/>
    </xf>
    <xf numFmtId="166" fontId="1" fillId="3" borderId="12" xfId="0" quotePrefix="1" applyNumberFormat="1" applyFont="1" applyFill="1" applyBorder="1" applyAlignment="1" applyProtection="1">
      <alignment horizontal="center" vertical="center"/>
      <protection locked="0"/>
    </xf>
    <xf numFmtId="0" fontId="8" fillId="3" borderId="0" xfId="2" applyFill="1" applyAlignment="1" applyProtection="1">
      <alignment vertical="center"/>
    </xf>
    <xf numFmtId="0" fontId="8" fillId="0" borderId="0" xfId="2" applyAlignment="1" applyProtection="1"/>
    <xf numFmtId="0" fontId="27" fillId="3" borderId="5" xfId="0" applyFont="1" applyFill="1" applyBorder="1" applyAlignment="1" applyProtection="1">
      <alignment vertical="center"/>
      <protection locked="0"/>
    </xf>
    <xf numFmtId="0" fontId="32" fillId="0" borderId="0" xfId="0" applyFont="1"/>
    <xf numFmtId="0" fontId="6" fillId="3" borderId="4" xfId="1" applyFont="1" applyFill="1" applyBorder="1" applyAlignment="1" applyProtection="1">
      <alignment horizontal="center" vertical="center" wrapText="1"/>
      <protection locked="0"/>
    </xf>
    <xf numFmtId="0" fontId="22" fillId="3" borderId="4" xfId="1" applyFont="1" applyFill="1" applyBorder="1" applyAlignment="1" applyProtection="1">
      <alignment horizontal="center" vertical="center" wrapText="1"/>
      <protection locked="0"/>
    </xf>
    <xf numFmtId="41" fontId="8" fillId="3" borderId="0" xfId="2" applyNumberFormat="1" applyFill="1" applyAlignment="1" applyProtection="1">
      <alignment vertical="center"/>
    </xf>
    <xf numFmtId="0" fontId="26" fillId="3" borderId="5" xfId="0" applyFont="1" applyFill="1" applyBorder="1" applyAlignment="1" applyProtection="1">
      <alignment vertical="center"/>
      <protection locked="0"/>
    </xf>
    <xf numFmtId="49" fontId="7" fillId="0" borderId="5" xfId="0" applyNumberFormat="1" applyFont="1" applyBorder="1" applyAlignment="1" applyProtection="1">
      <alignment horizontal="center" vertical="center"/>
      <protection hidden="1"/>
    </xf>
    <xf numFmtId="0" fontId="27" fillId="0" borderId="5" xfId="0" applyFont="1" applyBorder="1" applyAlignment="1" applyProtection="1">
      <alignment vertical="center"/>
      <protection locked="0"/>
    </xf>
    <xf numFmtId="0" fontId="6" fillId="0" borderId="5" xfId="0" applyFont="1" applyBorder="1" applyAlignment="1">
      <alignment vertical="center" wrapText="1"/>
    </xf>
    <xf numFmtId="167" fontId="6" fillId="3" borderId="12" xfId="2" quotePrefix="1" applyNumberFormat="1" applyFont="1" applyFill="1" applyBorder="1" applyAlignment="1" applyProtection="1">
      <alignment horizontal="center" vertical="center"/>
    </xf>
    <xf numFmtId="0" fontId="6" fillId="3" borderId="1" xfId="1" applyFont="1" applyFill="1" applyBorder="1" applyAlignment="1" applyProtection="1">
      <alignment horizontal="center" vertical="center" wrapText="1"/>
      <protection locked="0"/>
    </xf>
    <xf numFmtId="0" fontId="6" fillId="3" borderId="6" xfId="1" applyFont="1" applyFill="1" applyBorder="1" applyAlignment="1" applyProtection="1">
      <alignment horizontal="center" vertical="center" wrapText="1"/>
      <protection locked="0"/>
    </xf>
    <xf numFmtId="0" fontId="6" fillId="3" borderId="1" xfId="13" applyFont="1" applyFill="1" applyBorder="1" applyAlignment="1" applyProtection="1">
      <alignment horizontal="center" vertical="center" wrapText="1"/>
      <protection locked="0"/>
    </xf>
    <xf numFmtId="0" fontId="6" fillId="3" borderId="6" xfId="13" applyFont="1" applyFill="1" applyBorder="1" applyAlignment="1" applyProtection="1">
      <alignment horizontal="center" vertical="center" wrapText="1"/>
      <protection locked="0"/>
    </xf>
    <xf numFmtId="0" fontId="7" fillId="3" borderId="4" xfId="46" applyNumberFormat="1" applyFont="1" applyFill="1" applyBorder="1" applyAlignment="1" applyProtection="1">
      <alignment horizontal="center" vertical="center" wrapText="1"/>
      <protection locked="0"/>
    </xf>
    <xf numFmtId="0" fontId="6" fillId="3" borderId="4"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0" borderId="6" xfId="1" applyFont="1" applyBorder="1" applyAlignment="1" applyProtection="1">
      <alignment horizontal="center" vertical="center" wrapText="1"/>
      <protection locked="0"/>
    </xf>
    <xf numFmtId="0" fontId="22" fillId="3" borderId="1" xfId="1" applyFont="1" applyFill="1" applyBorder="1" applyAlignment="1" applyProtection="1">
      <alignment horizontal="center" vertical="center" wrapText="1"/>
      <protection locked="0"/>
    </xf>
    <xf numFmtId="0" fontId="22" fillId="3" borderId="6" xfId="1" applyFont="1" applyFill="1" applyBorder="1" applyAlignment="1" applyProtection="1">
      <alignment horizontal="center" vertical="center" wrapText="1"/>
      <protection locked="0"/>
    </xf>
    <xf numFmtId="0" fontId="22" fillId="0" borderId="1" xfId="1" applyFont="1" applyBorder="1" applyAlignment="1" applyProtection="1">
      <alignment horizontal="center" vertical="center" wrapText="1"/>
      <protection locked="0"/>
    </xf>
    <xf numFmtId="0" fontId="22" fillId="0" borderId="6" xfId="1" applyFont="1" applyBorder="1" applyAlignment="1" applyProtection="1">
      <alignment horizontal="center" vertical="center" wrapText="1"/>
      <protection locked="0"/>
    </xf>
    <xf numFmtId="0" fontId="22" fillId="0" borderId="2" xfId="1" applyFont="1" applyBorder="1" applyAlignment="1" applyProtection="1">
      <alignment horizontal="center" vertical="center" wrapText="1"/>
      <protection locked="0"/>
    </xf>
    <xf numFmtId="0" fontId="22" fillId="0" borderId="3" xfId="1" applyFont="1" applyBorder="1" applyAlignment="1" applyProtection="1">
      <alignment horizontal="center" vertical="center" wrapText="1"/>
      <protection locked="0"/>
    </xf>
    <xf numFmtId="0" fontId="22" fillId="3" borderId="4" xfId="1" applyFont="1" applyFill="1" applyBorder="1" applyAlignment="1" applyProtection="1">
      <alignment horizontal="center" vertical="center" wrapText="1"/>
      <protection locked="0"/>
    </xf>
    <xf numFmtId="0" fontId="6" fillId="0" borderId="1" xfId="13" applyFont="1" applyBorder="1" applyAlignment="1" applyProtection="1">
      <alignment horizontal="center" vertical="center" wrapText="1"/>
      <protection locked="0"/>
    </xf>
    <xf numFmtId="0" fontId="6" fillId="0" borderId="6" xfId="13" applyFont="1" applyBorder="1" applyAlignment="1" applyProtection="1">
      <alignment horizontal="center" vertical="center" wrapText="1"/>
      <protection locked="0"/>
    </xf>
    <xf numFmtId="0" fontId="7" fillId="0" borderId="4" xfId="46" applyNumberFormat="1" applyFont="1" applyBorder="1" applyAlignment="1" applyProtection="1">
      <alignment horizontal="center" vertical="center" wrapText="1"/>
      <protection locked="0"/>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0" fontId="6" fillId="6" borderId="4" xfId="1" applyFont="1" applyFill="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6" fillId="0" borderId="10" xfId="1" applyFont="1" applyBorder="1" applyAlignment="1" applyProtection="1">
      <alignment horizontal="center" vertical="center" wrapText="1"/>
      <protection locked="0"/>
    </xf>
  </cellXfs>
  <cellStyles count="50">
    <cellStyle name="Comma [0]" xfId="49" builtinId="6"/>
    <cellStyle name="Comma [0] 2" xfId="4"/>
    <cellStyle name="Comma [0] 2 2" xfId="5"/>
    <cellStyle name="Comma [0] 3" xfId="3"/>
    <cellStyle name="Comma [0] 5" xfId="47"/>
    <cellStyle name="Comma 2" xfId="14"/>
    <cellStyle name="Comma 3" xfId="44"/>
    <cellStyle name="Hyperlink" xfId="2" builtinId="8"/>
    <cellStyle name="Hyperlink 2" xfId="11"/>
    <cellStyle name="Hyperlink 2 2" xfId="34"/>
    <cellStyle name="Hyperlink 3" xfId="35"/>
    <cellStyle name="Normal" xfId="0" builtinId="0"/>
    <cellStyle name="Normal 10" xfId="36"/>
    <cellStyle name="Normal 12" xfId="48"/>
    <cellStyle name="Normal 2" xfId="6"/>
    <cellStyle name="Normal 2 2" xfId="7"/>
    <cellStyle name="Normal 2 3" xfId="15"/>
    <cellStyle name="Normal 2 4" xfId="16"/>
    <cellStyle name="Normal 2 5" xfId="17"/>
    <cellStyle name="Normal 2 5 2" xfId="27"/>
    <cellStyle name="Normal 2 6" xfId="18"/>
    <cellStyle name="Normal 2 6 2" xfId="28"/>
    <cellStyle name="Normal 2 7" xfId="19"/>
    <cellStyle name="Normal 2 7 2" xfId="29"/>
    <cellStyle name="Normal 2 8" xfId="26"/>
    <cellStyle name="Normal 2 9" xfId="45"/>
    <cellStyle name="Normal 2_Rekap_jk" xfId="20"/>
    <cellStyle name="Normal 3" xfId="1"/>
    <cellStyle name="Normal 3 2" xfId="13"/>
    <cellStyle name="Normal 3 2 2" xfId="21"/>
    <cellStyle name="Normal 3 3" xfId="37"/>
    <cellStyle name="Normal 3 4" xfId="46"/>
    <cellStyle name="Normal 4" xfId="8"/>
    <cellStyle name="Normal 4 2" xfId="23"/>
    <cellStyle name="Normal 4 2 2" xfId="32"/>
    <cellStyle name="Normal 4 3" xfId="38"/>
    <cellStyle name="Normal 4 3 2" xfId="39"/>
    <cellStyle name="Normal 5" xfId="9"/>
    <cellStyle name="Normal 5 2" xfId="10"/>
    <cellStyle name="Normal 5 2 2" xfId="24"/>
    <cellStyle name="Normal 5 2 2 2" xfId="31"/>
    <cellStyle name="Normal 5 3" xfId="40"/>
    <cellStyle name="Normal 6" xfId="12"/>
    <cellStyle name="Normal 6 2" xfId="22"/>
    <cellStyle name="Normal 6 2 2" xfId="33"/>
    <cellStyle name="Normal 7" xfId="41"/>
    <cellStyle name="Normal 8" xfId="25"/>
    <cellStyle name="Normal 8 2" xfId="30"/>
    <cellStyle name="Normal 8 3" xfId="42"/>
    <cellStyle name="Normal 9" xfId="43"/>
  </cellStyles>
  <dxfs count="17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6DFFAF"/>
      <color rgb="FFFF3B3B"/>
      <color rgb="FFB9FFD9"/>
      <color rgb="FFFF4F4F"/>
      <color rgb="FFFFBDBD"/>
      <color rgb="FFB9FF9D"/>
      <color rgb="FFABFFD1"/>
      <color rgb="FFFFD1D1"/>
      <color rgb="FFB7FFD8"/>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za27@" TargetMode="External"/><Relationship Id="rId1" Type="http://schemas.openxmlformats.org/officeDocument/2006/relationships/hyperlink" Target="mailto:Rio19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hyperlink" Target="mailto:Yuttis74@"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auza27@" TargetMode="External"/><Relationship Id="rId1" Type="http://schemas.openxmlformats.org/officeDocument/2006/relationships/hyperlink" Target="mailto:Rio197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tabSelected="1" view="pageBreakPreview" topLeftCell="A70" zoomScale="85" zoomScaleNormal="85" zoomScaleSheetLayoutView="85" workbookViewId="0">
      <selection activeCell="B81" sqref="B81"/>
    </sheetView>
  </sheetViews>
  <sheetFormatPr defaultColWidth="9.140625" defaultRowHeight="15" x14ac:dyDescent="0.25"/>
  <cols>
    <col min="1" max="1" width="6.28515625" style="108" customWidth="1"/>
    <col min="2" max="2" width="36.42578125" style="108" customWidth="1"/>
    <col min="3" max="3" width="20.42578125" style="108" customWidth="1"/>
    <col min="4" max="4" width="6.85546875" style="108" customWidth="1"/>
    <col min="5" max="5" width="10.7109375" style="159" customWidth="1"/>
    <col min="6" max="6" width="10.5703125" style="108" customWidth="1"/>
    <col min="7" max="7" width="51.7109375" style="108" customWidth="1"/>
    <col min="8" max="8" width="10.28515625" style="218" customWidth="1"/>
    <col min="9" max="9" width="8.28515625" style="218" customWidth="1"/>
    <col min="10" max="10" width="12.140625" style="108" customWidth="1"/>
    <col min="11" max="11" width="8.5703125" style="108" customWidth="1"/>
    <col min="12" max="12" width="8.7109375" style="108" customWidth="1"/>
    <col min="13" max="13" width="12.7109375" style="108" customWidth="1"/>
    <col min="14" max="14" width="17.5703125" style="108" hidden="1" customWidth="1"/>
    <col min="15" max="15" width="15.7109375" style="108" hidden="1" customWidth="1"/>
    <col min="16" max="16" width="30" style="108" hidden="1" customWidth="1"/>
    <col min="17" max="17" width="37.42578125" style="108" customWidth="1"/>
    <col min="18" max="18" width="28.7109375" style="108" customWidth="1"/>
    <col min="19" max="19" width="37.28515625" style="108" customWidth="1"/>
    <col min="20" max="16384" width="9.140625" style="108"/>
  </cols>
  <sheetData>
    <row r="1" spans="1:19" ht="15.75" x14ac:dyDescent="0.25">
      <c r="A1" s="102" t="s">
        <v>15</v>
      </c>
      <c r="B1" s="207"/>
      <c r="C1" s="207"/>
      <c r="D1" s="207"/>
      <c r="E1" s="157"/>
      <c r="F1" s="207"/>
      <c r="G1" s="207"/>
      <c r="H1" s="207"/>
      <c r="I1" s="207"/>
      <c r="J1" s="207"/>
      <c r="K1" s="207"/>
      <c r="L1" s="207"/>
      <c r="M1" s="207"/>
      <c r="N1" s="207"/>
      <c r="O1" s="207"/>
      <c r="P1" s="207"/>
      <c r="Q1" s="207"/>
      <c r="R1" s="207"/>
      <c r="S1" s="207"/>
    </row>
    <row r="2" spans="1:19" ht="15.75" x14ac:dyDescent="0.25">
      <c r="A2" s="102" t="s">
        <v>16</v>
      </c>
      <c r="B2" s="207"/>
      <c r="C2" s="207"/>
      <c r="D2" s="207"/>
      <c r="E2" s="157"/>
      <c r="F2" s="207"/>
      <c r="G2" s="207"/>
      <c r="H2" s="207"/>
      <c r="I2" s="207"/>
      <c r="J2" s="207"/>
      <c r="K2" s="207"/>
      <c r="L2" s="207"/>
      <c r="M2" s="207"/>
      <c r="N2" s="207"/>
      <c r="O2" s="207"/>
      <c r="P2" s="207"/>
      <c r="Q2" s="207"/>
      <c r="R2" s="207"/>
      <c r="S2" s="207"/>
    </row>
    <row r="3" spans="1:19" ht="15.75" x14ac:dyDescent="0.25">
      <c r="A3" s="102" t="s">
        <v>5508</v>
      </c>
      <c r="B3" s="219"/>
      <c r="C3" s="207"/>
      <c r="D3" s="207"/>
      <c r="E3" s="157"/>
      <c r="F3" s="207"/>
      <c r="G3" s="207"/>
      <c r="H3" s="207"/>
      <c r="I3" s="207"/>
      <c r="J3" s="207"/>
      <c r="K3" s="207"/>
      <c r="L3" s="207"/>
      <c r="M3" s="207"/>
      <c r="N3" s="207"/>
      <c r="O3" s="207"/>
      <c r="P3" s="207"/>
      <c r="Q3" s="207"/>
      <c r="R3" s="207"/>
      <c r="S3" s="207"/>
    </row>
    <row r="4" spans="1:19" x14ac:dyDescent="0.25">
      <c r="A4" s="207"/>
      <c r="C4" s="220"/>
      <c r="D4" s="220"/>
      <c r="E4" s="160"/>
      <c r="F4" s="220"/>
      <c r="G4" s="220"/>
      <c r="J4" s="220"/>
      <c r="K4" s="220"/>
      <c r="L4" s="220"/>
      <c r="M4" s="220"/>
      <c r="N4" s="220"/>
      <c r="O4" s="220"/>
      <c r="P4" s="220"/>
      <c r="Q4" s="220"/>
      <c r="R4" s="220"/>
      <c r="S4" s="220"/>
    </row>
    <row r="5" spans="1:19" x14ac:dyDescent="0.25">
      <c r="A5" s="207"/>
      <c r="B5" s="220"/>
      <c r="C5" s="220"/>
      <c r="D5" s="220"/>
      <c r="E5" s="160"/>
      <c r="F5" s="220"/>
      <c r="G5" s="220"/>
      <c r="H5" s="220"/>
      <c r="I5" s="220"/>
      <c r="J5" s="220"/>
      <c r="K5" s="220"/>
      <c r="L5" s="220"/>
      <c r="M5" s="220"/>
      <c r="N5" s="220"/>
      <c r="O5" s="220"/>
      <c r="P5" s="220"/>
      <c r="Q5" s="220"/>
      <c r="R5" s="220"/>
      <c r="S5" s="220"/>
    </row>
    <row r="6" spans="1:19" ht="15" customHeight="1" x14ac:dyDescent="0.25">
      <c r="A6" s="262" t="s">
        <v>10</v>
      </c>
      <c r="B6" s="257" t="s">
        <v>3</v>
      </c>
      <c r="C6" s="257" t="s">
        <v>0</v>
      </c>
      <c r="D6" s="263" t="s">
        <v>5</v>
      </c>
      <c r="E6" s="264"/>
      <c r="F6" s="249" t="s">
        <v>2</v>
      </c>
      <c r="G6" s="262" t="s">
        <v>11</v>
      </c>
      <c r="H6" s="262"/>
      <c r="I6" s="257" t="s">
        <v>102</v>
      </c>
      <c r="J6" s="257" t="s">
        <v>13</v>
      </c>
      <c r="K6" s="257" t="s">
        <v>7</v>
      </c>
      <c r="L6" s="257" t="s">
        <v>8</v>
      </c>
      <c r="M6" s="257" t="s">
        <v>9</v>
      </c>
      <c r="N6" s="257" t="s">
        <v>232</v>
      </c>
      <c r="O6" s="257" t="s">
        <v>233</v>
      </c>
      <c r="P6" s="257" t="s">
        <v>234</v>
      </c>
      <c r="Q6" s="259" t="s">
        <v>235</v>
      </c>
      <c r="R6" s="261" t="s">
        <v>236</v>
      </c>
      <c r="S6" s="257" t="s">
        <v>14</v>
      </c>
    </row>
    <row r="7" spans="1:19" ht="15" customHeight="1" x14ac:dyDescent="0.25">
      <c r="A7" s="262"/>
      <c r="B7" s="258"/>
      <c r="C7" s="258"/>
      <c r="D7" s="249" t="s">
        <v>4</v>
      </c>
      <c r="E7" s="250" t="s">
        <v>12</v>
      </c>
      <c r="F7" s="249" t="s">
        <v>1</v>
      </c>
      <c r="G7" s="249" t="s">
        <v>6</v>
      </c>
      <c r="H7" s="249" t="s">
        <v>1</v>
      </c>
      <c r="I7" s="258"/>
      <c r="J7" s="258"/>
      <c r="K7" s="258"/>
      <c r="L7" s="258"/>
      <c r="M7" s="258"/>
      <c r="N7" s="258"/>
      <c r="O7" s="258"/>
      <c r="P7" s="258"/>
      <c r="Q7" s="260"/>
      <c r="R7" s="261"/>
      <c r="S7" s="258"/>
    </row>
    <row r="8" spans="1:19" x14ac:dyDescent="0.25">
      <c r="A8" s="104">
        <v>1</v>
      </c>
      <c r="B8" s="104">
        <v>2</v>
      </c>
      <c r="C8" s="104">
        <v>3</v>
      </c>
      <c r="D8" s="104">
        <v>4</v>
      </c>
      <c r="E8" s="161">
        <v>5</v>
      </c>
      <c r="F8" s="104">
        <v>6</v>
      </c>
      <c r="G8" s="104">
        <v>7</v>
      </c>
      <c r="H8" s="104">
        <v>8</v>
      </c>
      <c r="I8" s="104"/>
      <c r="J8" s="104">
        <v>9</v>
      </c>
      <c r="K8" s="104">
        <v>10</v>
      </c>
      <c r="L8" s="104">
        <v>11</v>
      </c>
      <c r="M8" s="104">
        <v>12</v>
      </c>
      <c r="N8" s="104"/>
      <c r="O8" s="104"/>
      <c r="P8" s="104"/>
      <c r="Q8" s="104"/>
      <c r="R8" s="104"/>
      <c r="S8" s="104">
        <v>13</v>
      </c>
    </row>
    <row r="9" spans="1:19" s="214" customFormat="1" ht="21.6" customHeight="1" x14ac:dyDescent="0.25">
      <c r="A9" s="221" t="s">
        <v>5402</v>
      </c>
      <c r="B9" s="247" t="s">
        <v>139</v>
      </c>
      <c r="C9" s="222" t="s">
        <v>21</v>
      </c>
      <c r="D9" s="211" t="s">
        <v>108</v>
      </c>
      <c r="E9" s="242">
        <v>45017</v>
      </c>
      <c r="F9" s="223">
        <v>44927</v>
      </c>
      <c r="G9" s="224" t="s">
        <v>129</v>
      </c>
      <c r="H9" s="225">
        <v>44407</v>
      </c>
      <c r="I9" s="211">
        <v>12</v>
      </c>
      <c r="J9" s="211" t="s">
        <v>107</v>
      </c>
      <c r="K9" s="212" t="s">
        <v>104</v>
      </c>
      <c r="L9" s="212" t="s">
        <v>105</v>
      </c>
      <c r="M9" s="211" t="s">
        <v>109</v>
      </c>
      <c r="N9" s="211" t="s">
        <v>239</v>
      </c>
      <c r="O9" s="211" t="s">
        <v>240</v>
      </c>
      <c r="P9" s="213" t="s">
        <v>241</v>
      </c>
      <c r="Q9" s="213" t="s">
        <v>140</v>
      </c>
      <c r="R9" s="213"/>
      <c r="S9" s="213" t="s">
        <v>140</v>
      </c>
    </row>
    <row r="10" spans="1:19" ht="21.6" customHeight="1" x14ac:dyDescent="0.25">
      <c r="A10" s="236" t="s">
        <v>5403</v>
      </c>
      <c r="B10" s="252" t="s">
        <v>141</v>
      </c>
      <c r="C10" s="226" t="s">
        <v>22</v>
      </c>
      <c r="D10" s="208" t="s">
        <v>110</v>
      </c>
      <c r="E10" s="243">
        <v>44105</v>
      </c>
      <c r="F10" s="227">
        <v>44986</v>
      </c>
      <c r="G10" s="122" t="s">
        <v>130</v>
      </c>
      <c r="H10" s="123">
        <v>44678</v>
      </c>
      <c r="I10" s="208">
        <v>11</v>
      </c>
      <c r="J10" s="208" t="s">
        <v>107</v>
      </c>
      <c r="K10" s="209" t="s">
        <v>104</v>
      </c>
      <c r="L10" s="209" t="s">
        <v>105</v>
      </c>
      <c r="M10" s="208" t="s">
        <v>124</v>
      </c>
      <c r="N10" s="208" t="s">
        <v>242</v>
      </c>
      <c r="O10" s="208" t="s">
        <v>243</v>
      </c>
      <c r="P10" s="53" t="s">
        <v>244</v>
      </c>
      <c r="Q10" s="53" t="s">
        <v>140</v>
      </c>
      <c r="R10" s="53"/>
      <c r="S10" s="53" t="s">
        <v>140</v>
      </c>
    </row>
    <row r="11" spans="1:19" ht="21.6" customHeight="1" x14ac:dyDescent="0.25">
      <c r="A11" s="236" t="s">
        <v>5404</v>
      </c>
      <c r="B11" s="252" t="s">
        <v>5484</v>
      </c>
      <c r="C11" s="226" t="s">
        <v>33</v>
      </c>
      <c r="D11" s="208" t="s">
        <v>115</v>
      </c>
      <c r="E11" s="243">
        <v>44835</v>
      </c>
      <c r="F11" s="227">
        <v>44927</v>
      </c>
      <c r="G11" s="122" t="s">
        <v>4680</v>
      </c>
      <c r="H11" s="123">
        <v>45369</v>
      </c>
      <c r="I11" s="208">
        <v>8</v>
      </c>
      <c r="J11" s="208" t="s">
        <v>103</v>
      </c>
      <c r="K11" s="209" t="s">
        <v>104</v>
      </c>
      <c r="L11" s="209" t="s">
        <v>105</v>
      </c>
      <c r="M11" s="208" t="s">
        <v>112</v>
      </c>
      <c r="N11" s="208" t="s">
        <v>280</v>
      </c>
      <c r="O11" s="208" t="s">
        <v>281</v>
      </c>
      <c r="P11" s="53" t="s">
        <v>282</v>
      </c>
      <c r="Q11" s="53" t="s">
        <v>140</v>
      </c>
      <c r="R11" s="53"/>
      <c r="S11" s="53" t="s">
        <v>140</v>
      </c>
    </row>
    <row r="12" spans="1:19" ht="21.6" customHeight="1" x14ac:dyDescent="0.25">
      <c r="A12" s="236" t="s">
        <v>5405</v>
      </c>
      <c r="B12" s="252" t="s">
        <v>142</v>
      </c>
      <c r="C12" s="226" t="s">
        <v>23</v>
      </c>
      <c r="D12" s="208" t="s">
        <v>113</v>
      </c>
      <c r="E12" s="243">
        <v>45383</v>
      </c>
      <c r="F12" s="227">
        <v>45597</v>
      </c>
      <c r="G12" s="122" t="s">
        <v>131</v>
      </c>
      <c r="H12" s="123">
        <v>44231</v>
      </c>
      <c r="I12" s="208">
        <v>9</v>
      </c>
      <c r="J12" s="208" t="s">
        <v>103</v>
      </c>
      <c r="K12" s="209" t="s">
        <v>104</v>
      </c>
      <c r="L12" s="209" t="s">
        <v>105</v>
      </c>
      <c r="M12" s="208" t="s">
        <v>112</v>
      </c>
      <c r="N12" s="208" t="s">
        <v>245</v>
      </c>
      <c r="O12" s="208" t="s">
        <v>246</v>
      </c>
      <c r="P12" s="53" t="s">
        <v>247</v>
      </c>
      <c r="Q12" s="53" t="s">
        <v>140</v>
      </c>
      <c r="R12" s="53"/>
      <c r="S12" s="53" t="s">
        <v>140</v>
      </c>
    </row>
    <row r="13" spans="1:19" ht="21.6" customHeight="1" x14ac:dyDescent="0.25">
      <c r="A13" s="236" t="s">
        <v>5406</v>
      </c>
      <c r="B13" s="252" t="s">
        <v>143</v>
      </c>
      <c r="C13" s="226" t="s">
        <v>24</v>
      </c>
      <c r="D13" s="208" t="s">
        <v>113</v>
      </c>
      <c r="E13" s="243">
        <v>44652</v>
      </c>
      <c r="F13" s="227">
        <v>45292</v>
      </c>
      <c r="G13" s="122" t="s">
        <v>132</v>
      </c>
      <c r="H13" s="123">
        <v>44567</v>
      </c>
      <c r="I13" s="208">
        <v>8</v>
      </c>
      <c r="J13" s="208" t="s">
        <v>107</v>
      </c>
      <c r="K13" s="209" t="s">
        <v>104</v>
      </c>
      <c r="L13" s="209" t="s">
        <v>105</v>
      </c>
      <c r="M13" s="208" t="s">
        <v>112</v>
      </c>
      <c r="N13" s="208" t="s">
        <v>248</v>
      </c>
      <c r="O13" s="208" t="s">
        <v>249</v>
      </c>
      <c r="P13" s="53" t="s">
        <v>250</v>
      </c>
      <c r="Q13" s="53" t="s">
        <v>140</v>
      </c>
      <c r="R13" s="53"/>
      <c r="S13" s="53" t="s">
        <v>140</v>
      </c>
    </row>
    <row r="14" spans="1:19" s="64" customFormat="1" ht="20.25" customHeight="1" x14ac:dyDescent="0.25">
      <c r="A14" s="236" t="s">
        <v>5407</v>
      </c>
      <c r="B14" s="53" t="s">
        <v>4699</v>
      </c>
      <c r="C14" s="226" t="s">
        <v>4700</v>
      </c>
      <c r="D14" s="208" t="s">
        <v>113</v>
      </c>
      <c r="E14" s="243">
        <v>40452</v>
      </c>
      <c r="F14" s="227">
        <v>45352</v>
      </c>
      <c r="G14" s="228" t="s">
        <v>134</v>
      </c>
      <c r="H14" s="123">
        <v>45369</v>
      </c>
      <c r="I14" s="208">
        <v>8</v>
      </c>
      <c r="J14" s="208" t="s">
        <v>107</v>
      </c>
      <c r="K14" s="209" t="s">
        <v>106</v>
      </c>
      <c r="L14" s="209" t="s">
        <v>105</v>
      </c>
      <c r="M14" s="208" t="s">
        <v>112</v>
      </c>
      <c r="N14" s="208" t="s">
        <v>4702</v>
      </c>
      <c r="O14" s="208" t="s">
        <v>4703</v>
      </c>
      <c r="P14" s="53" t="s">
        <v>4704</v>
      </c>
      <c r="Q14" s="53" t="s">
        <v>140</v>
      </c>
      <c r="S14" s="53" t="s">
        <v>140</v>
      </c>
    </row>
    <row r="15" spans="1:19" ht="21.6" customHeight="1" x14ac:dyDescent="0.25">
      <c r="A15" s="236" t="s">
        <v>5408</v>
      </c>
      <c r="B15" s="252" t="s">
        <v>144</v>
      </c>
      <c r="C15" s="226" t="s">
        <v>25</v>
      </c>
      <c r="D15" s="208" t="s">
        <v>122</v>
      </c>
      <c r="E15" s="243">
        <v>43191</v>
      </c>
      <c r="F15" s="227">
        <v>44621</v>
      </c>
      <c r="G15" s="122" t="s">
        <v>133</v>
      </c>
      <c r="H15" s="123">
        <v>43833</v>
      </c>
      <c r="I15" s="208">
        <v>8</v>
      </c>
      <c r="J15" s="208" t="s">
        <v>103</v>
      </c>
      <c r="K15" s="209" t="s">
        <v>104</v>
      </c>
      <c r="L15" s="209" t="s">
        <v>105</v>
      </c>
      <c r="M15" s="208" t="s">
        <v>112</v>
      </c>
      <c r="N15" s="208" t="s">
        <v>251</v>
      </c>
      <c r="O15" s="208" t="s">
        <v>252</v>
      </c>
      <c r="P15" s="53" t="s">
        <v>253</v>
      </c>
      <c r="Q15" s="53" t="s">
        <v>140</v>
      </c>
      <c r="R15" s="53"/>
      <c r="S15" s="53" t="s">
        <v>140</v>
      </c>
    </row>
    <row r="16" spans="1:19" ht="21.6" customHeight="1" x14ac:dyDescent="0.25">
      <c r="A16" s="236" t="s">
        <v>5409</v>
      </c>
      <c r="B16" s="53" t="s">
        <v>145</v>
      </c>
      <c r="C16" s="226" t="s">
        <v>26</v>
      </c>
      <c r="D16" s="208" t="s">
        <v>115</v>
      </c>
      <c r="E16" s="243">
        <v>44652</v>
      </c>
      <c r="F16" s="227">
        <v>45505</v>
      </c>
      <c r="G16" s="122" t="s">
        <v>123</v>
      </c>
      <c r="H16" s="123">
        <v>44351</v>
      </c>
      <c r="I16" s="208">
        <v>8</v>
      </c>
      <c r="J16" s="208" t="s">
        <v>120</v>
      </c>
      <c r="K16" s="209" t="s">
        <v>106</v>
      </c>
      <c r="L16" s="209" t="s">
        <v>105</v>
      </c>
      <c r="M16" s="208" t="s">
        <v>125</v>
      </c>
      <c r="N16" s="208" t="s">
        <v>254</v>
      </c>
      <c r="O16" s="208" t="s">
        <v>255</v>
      </c>
      <c r="P16" s="53" t="s">
        <v>256</v>
      </c>
      <c r="Q16" s="53" t="s">
        <v>140</v>
      </c>
      <c r="R16" s="53"/>
      <c r="S16" s="53" t="s">
        <v>140</v>
      </c>
    </row>
    <row r="17" spans="1:19" ht="21.6" customHeight="1" x14ac:dyDescent="0.25">
      <c r="A17" s="236" t="s">
        <v>5410</v>
      </c>
      <c r="B17" s="53" t="s">
        <v>146</v>
      </c>
      <c r="C17" s="226" t="s">
        <v>27</v>
      </c>
      <c r="D17" s="208" t="s">
        <v>110</v>
      </c>
      <c r="E17" s="243">
        <v>45017</v>
      </c>
      <c r="F17" s="227">
        <v>45292</v>
      </c>
      <c r="G17" s="122" t="s">
        <v>126</v>
      </c>
      <c r="H17" s="123">
        <v>44351</v>
      </c>
      <c r="I17" s="208">
        <v>8</v>
      </c>
      <c r="J17" s="208" t="s">
        <v>107</v>
      </c>
      <c r="K17" s="209" t="s">
        <v>106</v>
      </c>
      <c r="L17" s="209" t="s">
        <v>105</v>
      </c>
      <c r="M17" s="208" t="s">
        <v>125</v>
      </c>
      <c r="N17" s="208" t="s">
        <v>257</v>
      </c>
      <c r="O17" s="208" t="s">
        <v>258</v>
      </c>
      <c r="P17" s="53" t="s">
        <v>259</v>
      </c>
      <c r="Q17" s="53" t="s">
        <v>140</v>
      </c>
      <c r="R17" s="53"/>
      <c r="S17" s="53" t="s">
        <v>140</v>
      </c>
    </row>
    <row r="18" spans="1:19" ht="21.6" customHeight="1" x14ac:dyDescent="0.25">
      <c r="A18" s="236" t="s">
        <v>5411</v>
      </c>
      <c r="B18" s="53" t="s">
        <v>147</v>
      </c>
      <c r="C18" s="226" t="s">
        <v>28</v>
      </c>
      <c r="D18" s="208" t="s">
        <v>116</v>
      </c>
      <c r="E18" s="243">
        <v>44835</v>
      </c>
      <c r="F18" s="227">
        <v>44927</v>
      </c>
      <c r="G18" s="122" t="s">
        <v>121</v>
      </c>
      <c r="H18" s="123">
        <v>44277</v>
      </c>
      <c r="I18" s="208">
        <v>7</v>
      </c>
      <c r="J18" s="208" t="s">
        <v>120</v>
      </c>
      <c r="K18" s="209" t="s">
        <v>106</v>
      </c>
      <c r="L18" s="209" t="s">
        <v>105</v>
      </c>
      <c r="M18" s="208" t="s">
        <v>114</v>
      </c>
      <c r="N18" s="208" t="s">
        <v>260</v>
      </c>
      <c r="O18" s="208" t="s">
        <v>261</v>
      </c>
      <c r="P18" s="53" t="s">
        <v>262</v>
      </c>
      <c r="Q18" s="53" t="s">
        <v>140</v>
      </c>
      <c r="R18" s="53" t="s">
        <v>502</v>
      </c>
      <c r="S18" s="53" t="s">
        <v>140</v>
      </c>
    </row>
    <row r="19" spans="1:19" ht="21.6" customHeight="1" x14ac:dyDescent="0.25">
      <c r="A19" s="236" t="s">
        <v>5412</v>
      </c>
      <c r="B19" s="53" t="s">
        <v>148</v>
      </c>
      <c r="C19" s="226" t="s">
        <v>29</v>
      </c>
      <c r="D19" s="208" t="s">
        <v>116</v>
      </c>
      <c r="E19" s="243">
        <v>45017</v>
      </c>
      <c r="F19" s="227">
        <v>45566</v>
      </c>
      <c r="G19" s="122" t="s">
        <v>127</v>
      </c>
      <c r="H19" s="123">
        <v>44277</v>
      </c>
      <c r="I19" s="208">
        <v>5</v>
      </c>
      <c r="J19" s="208" t="s">
        <v>118</v>
      </c>
      <c r="K19" s="209" t="s">
        <v>106</v>
      </c>
      <c r="L19" s="209" t="s">
        <v>105</v>
      </c>
      <c r="M19" s="208" t="s">
        <v>114</v>
      </c>
      <c r="N19" s="208" t="s">
        <v>263</v>
      </c>
      <c r="O19" s="208" t="s">
        <v>264</v>
      </c>
      <c r="P19" s="53" t="s">
        <v>265</v>
      </c>
      <c r="Q19" s="53" t="s">
        <v>140</v>
      </c>
      <c r="R19" s="53" t="s">
        <v>501</v>
      </c>
      <c r="S19" s="53" t="s">
        <v>140</v>
      </c>
    </row>
    <row r="20" spans="1:19" ht="21.6" customHeight="1" x14ac:dyDescent="0.25">
      <c r="A20" s="236" t="s">
        <v>5413</v>
      </c>
      <c r="B20" s="53" t="s">
        <v>149</v>
      </c>
      <c r="C20" s="226" t="s">
        <v>30</v>
      </c>
      <c r="D20" s="208" t="s">
        <v>116</v>
      </c>
      <c r="E20" s="243">
        <v>45017</v>
      </c>
      <c r="F20" s="227">
        <v>45566</v>
      </c>
      <c r="G20" s="122" t="s">
        <v>117</v>
      </c>
      <c r="H20" s="123">
        <v>44608</v>
      </c>
      <c r="I20" s="208">
        <v>5</v>
      </c>
      <c r="J20" s="208" t="s">
        <v>118</v>
      </c>
      <c r="K20" s="209" t="s">
        <v>106</v>
      </c>
      <c r="L20" s="209" t="s">
        <v>105</v>
      </c>
      <c r="M20" s="208" t="s">
        <v>114</v>
      </c>
      <c r="N20" s="208" t="s">
        <v>266</v>
      </c>
      <c r="O20" s="208" t="s">
        <v>267</v>
      </c>
      <c r="P20" s="53" t="s">
        <v>268</v>
      </c>
      <c r="Q20" s="53" t="s">
        <v>140</v>
      </c>
      <c r="R20" s="210" t="s">
        <v>501</v>
      </c>
      <c r="S20" s="53" t="s">
        <v>140</v>
      </c>
    </row>
    <row r="21" spans="1:19" ht="21.6" customHeight="1" x14ac:dyDescent="0.25">
      <c r="A21" s="236" t="s">
        <v>5414</v>
      </c>
      <c r="B21" s="53" t="s">
        <v>269</v>
      </c>
      <c r="C21" s="226" t="s">
        <v>31</v>
      </c>
      <c r="D21" s="208" t="s">
        <v>116</v>
      </c>
      <c r="E21" s="243">
        <v>45017</v>
      </c>
      <c r="F21" s="227">
        <v>45292</v>
      </c>
      <c r="G21" s="122" t="s">
        <v>5502</v>
      </c>
      <c r="H21" s="123">
        <v>44608</v>
      </c>
      <c r="I21" s="208">
        <v>5</v>
      </c>
      <c r="J21" s="208" t="s">
        <v>107</v>
      </c>
      <c r="K21" s="209" t="s">
        <v>106</v>
      </c>
      <c r="L21" s="209" t="s">
        <v>105</v>
      </c>
      <c r="M21" s="208" t="s">
        <v>114</v>
      </c>
      <c r="N21" s="208" t="s">
        <v>270</v>
      </c>
      <c r="O21" s="208" t="s">
        <v>271</v>
      </c>
      <c r="P21" s="53" t="s">
        <v>272</v>
      </c>
      <c r="Q21" s="53" t="s">
        <v>140</v>
      </c>
      <c r="R21" s="229" t="s">
        <v>237</v>
      </c>
      <c r="S21" s="53" t="s">
        <v>140</v>
      </c>
    </row>
    <row r="22" spans="1:19" ht="21.6" customHeight="1" x14ac:dyDescent="0.25">
      <c r="A22" s="236" t="s">
        <v>5415</v>
      </c>
      <c r="B22" s="252" t="s">
        <v>225</v>
      </c>
      <c r="C22" s="226" t="s">
        <v>95</v>
      </c>
      <c r="D22" s="208" t="s">
        <v>582</v>
      </c>
      <c r="E22" s="243">
        <v>45383</v>
      </c>
      <c r="F22" s="227">
        <v>44986</v>
      </c>
      <c r="G22" s="122" t="s">
        <v>117</v>
      </c>
      <c r="H22" s="123">
        <v>44928</v>
      </c>
      <c r="I22" s="208">
        <v>5</v>
      </c>
      <c r="J22" s="208" t="s">
        <v>118</v>
      </c>
      <c r="K22" s="209" t="s">
        <v>104</v>
      </c>
      <c r="L22" s="209" t="s">
        <v>105</v>
      </c>
      <c r="M22" s="208" t="s">
        <v>114</v>
      </c>
      <c r="N22" s="208" t="s">
        <v>273</v>
      </c>
      <c r="O22" s="208" t="s">
        <v>274</v>
      </c>
      <c r="P22" s="53" t="s">
        <v>275</v>
      </c>
      <c r="Q22" s="53" t="s">
        <v>140</v>
      </c>
      <c r="R22" s="194" t="s">
        <v>501</v>
      </c>
      <c r="S22" s="53" t="s">
        <v>140</v>
      </c>
    </row>
    <row r="23" spans="1:19" ht="21.6" customHeight="1" x14ac:dyDescent="0.25">
      <c r="A23" s="236" t="s">
        <v>5416</v>
      </c>
      <c r="B23" s="53" t="s">
        <v>5497</v>
      </c>
      <c r="C23" s="226" t="s">
        <v>5493</v>
      </c>
      <c r="D23" s="230" t="s">
        <v>5492</v>
      </c>
      <c r="E23" s="243">
        <v>45413</v>
      </c>
      <c r="F23" s="227"/>
      <c r="G23" s="122" t="s">
        <v>5491</v>
      </c>
      <c r="H23" s="123">
        <v>45413</v>
      </c>
      <c r="I23" s="208">
        <v>6</v>
      </c>
      <c r="J23" s="208" t="s">
        <v>120</v>
      </c>
      <c r="K23" s="209" t="s">
        <v>106</v>
      </c>
      <c r="L23" s="209" t="s">
        <v>105</v>
      </c>
      <c r="M23" s="208" t="s">
        <v>114</v>
      </c>
      <c r="N23" s="208"/>
      <c r="O23" s="208"/>
      <c r="P23" s="53"/>
      <c r="Q23" s="53" t="s">
        <v>140</v>
      </c>
      <c r="R23" s="122" t="s">
        <v>5491</v>
      </c>
      <c r="S23" s="53" t="s">
        <v>140</v>
      </c>
    </row>
    <row r="24" spans="1:19" s="214" customFormat="1" ht="21.6" customHeight="1" x14ac:dyDescent="0.25">
      <c r="A24" s="221" t="s">
        <v>5417</v>
      </c>
      <c r="B24" s="247" t="s">
        <v>220</v>
      </c>
      <c r="C24" s="222" t="s">
        <v>91</v>
      </c>
      <c r="D24" s="211" t="s">
        <v>113</v>
      </c>
      <c r="E24" s="242">
        <v>45383</v>
      </c>
      <c r="F24" s="223">
        <v>45292</v>
      </c>
      <c r="G24" s="224" t="s">
        <v>135</v>
      </c>
      <c r="H24" s="123">
        <v>45369</v>
      </c>
      <c r="I24" s="211">
        <v>9</v>
      </c>
      <c r="J24" s="211" t="s">
        <v>107</v>
      </c>
      <c r="K24" s="212" t="s">
        <v>104</v>
      </c>
      <c r="L24" s="212" t="s">
        <v>105</v>
      </c>
      <c r="M24" s="211" t="s">
        <v>112</v>
      </c>
      <c r="N24" s="211" t="s">
        <v>473</v>
      </c>
      <c r="O24" s="211" t="s">
        <v>474</v>
      </c>
      <c r="P24" s="213" t="s">
        <v>475</v>
      </c>
      <c r="Q24" s="213" t="s">
        <v>279</v>
      </c>
      <c r="R24" s="213"/>
      <c r="S24" s="213" t="s">
        <v>279</v>
      </c>
    </row>
    <row r="25" spans="1:19" ht="21.6" customHeight="1" x14ac:dyDescent="0.25">
      <c r="A25" s="236" t="s">
        <v>5418</v>
      </c>
      <c r="B25" s="252" t="s">
        <v>152</v>
      </c>
      <c r="C25" s="226" t="s">
        <v>34</v>
      </c>
      <c r="D25" s="208" t="s">
        <v>110</v>
      </c>
      <c r="E25" s="243">
        <v>44287</v>
      </c>
      <c r="F25" s="227">
        <v>44986</v>
      </c>
      <c r="G25" s="122" t="s">
        <v>137</v>
      </c>
      <c r="H25" s="123">
        <v>44816</v>
      </c>
      <c r="I25" s="208">
        <v>8</v>
      </c>
      <c r="J25" s="208" t="s">
        <v>107</v>
      </c>
      <c r="K25" s="209" t="s">
        <v>104</v>
      </c>
      <c r="L25" s="209" t="s">
        <v>105</v>
      </c>
      <c r="M25" s="208" t="s">
        <v>125</v>
      </c>
      <c r="N25" s="208" t="s">
        <v>283</v>
      </c>
      <c r="O25" s="208" t="s">
        <v>284</v>
      </c>
      <c r="P25" s="53" t="s">
        <v>285</v>
      </c>
      <c r="Q25" s="53" t="s">
        <v>279</v>
      </c>
      <c r="R25" s="53"/>
      <c r="S25" s="53" t="s">
        <v>279</v>
      </c>
    </row>
    <row r="26" spans="1:19" ht="21.6" customHeight="1" x14ac:dyDescent="0.25">
      <c r="A26" s="236" t="s">
        <v>5419</v>
      </c>
      <c r="B26" s="53" t="s">
        <v>153</v>
      </c>
      <c r="C26" s="226" t="s">
        <v>18</v>
      </c>
      <c r="D26" s="208" t="s">
        <v>115</v>
      </c>
      <c r="E26" s="243">
        <v>45566</v>
      </c>
      <c r="F26" s="227">
        <v>45292</v>
      </c>
      <c r="G26" s="122" t="s">
        <v>134</v>
      </c>
      <c r="H26" s="123">
        <v>44816</v>
      </c>
      <c r="I26" s="208">
        <v>8</v>
      </c>
      <c r="J26" s="208" t="s">
        <v>107</v>
      </c>
      <c r="K26" s="209" t="s">
        <v>106</v>
      </c>
      <c r="L26" s="209" t="s">
        <v>105</v>
      </c>
      <c r="M26" s="208" t="s">
        <v>125</v>
      </c>
      <c r="N26" s="208" t="s">
        <v>286</v>
      </c>
      <c r="O26" s="208" t="s">
        <v>287</v>
      </c>
      <c r="P26" s="53" t="s">
        <v>288</v>
      </c>
      <c r="Q26" s="53" t="s">
        <v>279</v>
      </c>
      <c r="R26" s="53"/>
      <c r="S26" s="53" t="s">
        <v>279</v>
      </c>
    </row>
    <row r="27" spans="1:19" s="214" customFormat="1" ht="21.6" customHeight="1" x14ac:dyDescent="0.25">
      <c r="A27" s="221" t="s">
        <v>5420</v>
      </c>
      <c r="B27" s="247" t="s">
        <v>154</v>
      </c>
      <c r="C27" s="222" t="s">
        <v>35</v>
      </c>
      <c r="D27" s="211" t="s">
        <v>110</v>
      </c>
      <c r="E27" s="242">
        <v>44287</v>
      </c>
      <c r="F27" s="223">
        <v>45323</v>
      </c>
      <c r="G27" s="224" t="s">
        <v>135</v>
      </c>
      <c r="H27" s="225">
        <v>44747</v>
      </c>
      <c r="I27" s="211">
        <v>9</v>
      </c>
      <c r="J27" s="211" t="s">
        <v>103</v>
      </c>
      <c r="K27" s="212" t="s">
        <v>104</v>
      </c>
      <c r="L27" s="212" t="s">
        <v>105</v>
      </c>
      <c r="M27" s="211" t="s">
        <v>112</v>
      </c>
      <c r="N27" s="211" t="s">
        <v>289</v>
      </c>
      <c r="O27" s="211" t="s">
        <v>290</v>
      </c>
      <c r="P27" s="213" t="s">
        <v>291</v>
      </c>
      <c r="Q27" s="213" t="s">
        <v>155</v>
      </c>
      <c r="R27" s="213"/>
      <c r="S27" s="213" t="s">
        <v>155</v>
      </c>
    </row>
    <row r="28" spans="1:19" ht="21.6" customHeight="1" x14ac:dyDescent="0.25">
      <c r="A28" s="236" t="s">
        <v>5421</v>
      </c>
      <c r="B28" s="53" t="s">
        <v>214</v>
      </c>
      <c r="C28" s="226" t="s">
        <v>85</v>
      </c>
      <c r="D28" s="208" t="s">
        <v>115</v>
      </c>
      <c r="E28" s="243">
        <v>44652</v>
      </c>
      <c r="F28" s="227">
        <v>44927</v>
      </c>
      <c r="G28" s="122" t="s">
        <v>136</v>
      </c>
      <c r="H28" s="123">
        <v>45369</v>
      </c>
      <c r="I28" s="208">
        <v>8</v>
      </c>
      <c r="J28" s="208" t="s">
        <v>107</v>
      </c>
      <c r="K28" s="209" t="s">
        <v>106</v>
      </c>
      <c r="L28" s="209" t="s">
        <v>105</v>
      </c>
      <c r="M28" s="208" t="s">
        <v>125</v>
      </c>
      <c r="N28" s="208" t="s">
        <v>456</v>
      </c>
      <c r="O28" s="208" t="s">
        <v>454</v>
      </c>
      <c r="P28" s="53" t="s">
        <v>457</v>
      </c>
      <c r="Q28" s="53" t="s">
        <v>155</v>
      </c>
      <c r="R28" s="53"/>
      <c r="S28" s="53" t="s">
        <v>155</v>
      </c>
    </row>
    <row r="29" spans="1:19" ht="21.6" customHeight="1" x14ac:dyDescent="0.25">
      <c r="A29" s="236" t="s">
        <v>5422</v>
      </c>
      <c r="B29" s="53" t="s">
        <v>157</v>
      </c>
      <c r="C29" s="226" t="s">
        <v>38</v>
      </c>
      <c r="D29" s="208" t="s">
        <v>110</v>
      </c>
      <c r="E29" s="243">
        <v>41730</v>
      </c>
      <c r="F29" s="227">
        <v>44986</v>
      </c>
      <c r="G29" s="122" t="s">
        <v>138</v>
      </c>
      <c r="H29" s="123">
        <v>42732</v>
      </c>
      <c r="I29" s="208">
        <v>8</v>
      </c>
      <c r="J29" s="208" t="s">
        <v>118</v>
      </c>
      <c r="K29" s="209" t="s">
        <v>106</v>
      </c>
      <c r="L29" s="209" t="s">
        <v>105</v>
      </c>
      <c r="M29" s="208" t="s">
        <v>125</v>
      </c>
      <c r="N29" s="208" t="s">
        <v>295</v>
      </c>
      <c r="O29" s="208" t="s">
        <v>296</v>
      </c>
      <c r="P29" s="53" t="s">
        <v>297</v>
      </c>
      <c r="Q29" s="53" t="s">
        <v>155</v>
      </c>
      <c r="R29" s="53"/>
      <c r="S29" s="53" t="s">
        <v>155</v>
      </c>
    </row>
    <row r="30" spans="1:19" ht="21.6" customHeight="1" x14ac:dyDescent="0.25">
      <c r="A30" s="236" t="s">
        <v>5423</v>
      </c>
      <c r="B30" s="53" t="s">
        <v>158</v>
      </c>
      <c r="C30" s="226" t="s">
        <v>37</v>
      </c>
      <c r="D30" s="208" t="s">
        <v>110</v>
      </c>
      <c r="E30" s="243">
        <v>42095</v>
      </c>
      <c r="F30" s="227">
        <v>45352</v>
      </c>
      <c r="G30" s="122" t="s">
        <v>134</v>
      </c>
      <c r="H30" s="123">
        <v>44130</v>
      </c>
      <c r="I30" s="208">
        <v>8</v>
      </c>
      <c r="J30" s="208" t="s">
        <v>118</v>
      </c>
      <c r="K30" s="209" t="s">
        <v>106</v>
      </c>
      <c r="L30" s="209" t="s">
        <v>105</v>
      </c>
      <c r="M30" s="208" t="s">
        <v>125</v>
      </c>
      <c r="N30" s="208" t="s">
        <v>298</v>
      </c>
      <c r="O30" s="208" t="s">
        <v>299</v>
      </c>
      <c r="P30" s="53" t="s">
        <v>300</v>
      </c>
      <c r="Q30" s="53" t="s">
        <v>155</v>
      </c>
      <c r="R30" s="53"/>
      <c r="S30" s="53" t="s">
        <v>155</v>
      </c>
    </row>
    <row r="31" spans="1:19" ht="21.6" customHeight="1" x14ac:dyDescent="0.25">
      <c r="A31" s="236" t="s">
        <v>5424</v>
      </c>
      <c r="B31" s="252" t="s">
        <v>159</v>
      </c>
      <c r="C31" s="226" t="s">
        <v>39</v>
      </c>
      <c r="D31" s="208" t="s">
        <v>119</v>
      </c>
      <c r="E31" s="243">
        <v>44835</v>
      </c>
      <c r="F31" s="227">
        <v>45292</v>
      </c>
      <c r="G31" s="122" t="s">
        <v>117</v>
      </c>
      <c r="H31" s="123">
        <v>44277</v>
      </c>
      <c r="I31" s="208">
        <v>5</v>
      </c>
      <c r="J31" s="208" t="s">
        <v>118</v>
      </c>
      <c r="K31" s="209" t="s">
        <v>104</v>
      </c>
      <c r="L31" s="209" t="s">
        <v>105</v>
      </c>
      <c r="M31" s="208" t="s">
        <v>114</v>
      </c>
      <c r="N31" s="208" t="s">
        <v>301</v>
      </c>
      <c r="O31" s="208" t="s">
        <v>302</v>
      </c>
      <c r="P31" s="53" t="s">
        <v>303</v>
      </c>
      <c r="Q31" s="53" t="s">
        <v>155</v>
      </c>
      <c r="R31" s="53" t="s">
        <v>501</v>
      </c>
      <c r="S31" s="53" t="s">
        <v>155</v>
      </c>
    </row>
    <row r="32" spans="1:19" s="214" customFormat="1" ht="21.6" customHeight="1" x14ac:dyDescent="0.25">
      <c r="A32" s="221" t="s">
        <v>5425</v>
      </c>
      <c r="B32" s="247" t="s">
        <v>173</v>
      </c>
      <c r="C32" s="222" t="s">
        <v>52</v>
      </c>
      <c r="D32" s="208" t="s">
        <v>113</v>
      </c>
      <c r="E32" s="243">
        <v>45383</v>
      </c>
      <c r="F32" s="223">
        <v>45047</v>
      </c>
      <c r="G32" s="224" t="s">
        <v>135</v>
      </c>
      <c r="H32" s="123">
        <v>45369</v>
      </c>
      <c r="I32" s="211">
        <v>9</v>
      </c>
      <c r="J32" s="211" t="s">
        <v>103</v>
      </c>
      <c r="K32" s="212" t="s">
        <v>104</v>
      </c>
      <c r="L32" s="212" t="s">
        <v>105</v>
      </c>
      <c r="M32" s="211" t="s">
        <v>112</v>
      </c>
      <c r="N32" s="211" t="s">
        <v>345</v>
      </c>
      <c r="O32" s="211" t="s">
        <v>346</v>
      </c>
      <c r="P32" s="213" t="s">
        <v>347</v>
      </c>
      <c r="Q32" s="213" t="s">
        <v>307</v>
      </c>
      <c r="R32" s="213"/>
      <c r="S32" s="213" t="s">
        <v>307</v>
      </c>
    </row>
    <row r="33" spans="1:19" ht="21.6" customHeight="1" x14ac:dyDescent="0.25">
      <c r="A33" s="236" t="s">
        <v>5426</v>
      </c>
      <c r="B33" s="53" t="s">
        <v>5498</v>
      </c>
      <c r="C33" s="226" t="s">
        <v>41</v>
      </c>
      <c r="D33" s="208" t="s">
        <v>115</v>
      </c>
      <c r="E33" s="243">
        <v>44470</v>
      </c>
      <c r="F33" s="227">
        <v>45292</v>
      </c>
      <c r="G33" s="122" t="s">
        <v>136</v>
      </c>
      <c r="H33" s="123">
        <v>44105</v>
      </c>
      <c r="I33" s="208">
        <v>8</v>
      </c>
      <c r="J33" s="208" t="s">
        <v>107</v>
      </c>
      <c r="K33" s="209" t="s">
        <v>106</v>
      </c>
      <c r="L33" s="209" t="s">
        <v>105</v>
      </c>
      <c r="M33" s="208" t="s">
        <v>125</v>
      </c>
      <c r="N33" s="208" t="s">
        <v>308</v>
      </c>
      <c r="O33" s="208" t="s">
        <v>309</v>
      </c>
      <c r="P33" s="53" t="s">
        <v>310</v>
      </c>
      <c r="Q33" s="53" t="s">
        <v>307</v>
      </c>
      <c r="R33" s="53"/>
      <c r="S33" s="53" t="s">
        <v>307</v>
      </c>
    </row>
    <row r="34" spans="1:19" ht="21.6" customHeight="1" x14ac:dyDescent="0.25">
      <c r="A34" s="236" t="s">
        <v>5427</v>
      </c>
      <c r="B34" s="252" t="s">
        <v>162</v>
      </c>
      <c r="C34" s="226" t="s">
        <v>42</v>
      </c>
      <c r="D34" s="208" t="s">
        <v>110</v>
      </c>
      <c r="E34" s="243">
        <v>45200</v>
      </c>
      <c r="F34" s="227">
        <v>45292</v>
      </c>
      <c r="G34" s="122" t="s">
        <v>137</v>
      </c>
      <c r="H34" s="123">
        <v>43336</v>
      </c>
      <c r="I34" s="208">
        <v>8</v>
      </c>
      <c r="J34" s="208" t="s">
        <v>107</v>
      </c>
      <c r="K34" s="209" t="s">
        <v>104</v>
      </c>
      <c r="L34" s="209" t="s">
        <v>105</v>
      </c>
      <c r="M34" s="208" t="s">
        <v>125</v>
      </c>
      <c r="N34" s="208" t="s">
        <v>311</v>
      </c>
      <c r="O34" s="208" t="s">
        <v>312</v>
      </c>
      <c r="P34" s="53" t="s">
        <v>313</v>
      </c>
      <c r="Q34" s="53" t="s">
        <v>307</v>
      </c>
      <c r="R34" s="53"/>
      <c r="S34" s="53" t="s">
        <v>307</v>
      </c>
    </row>
    <row r="35" spans="1:19" ht="21.6" customHeight="1" x14ac:dyDescent="0.25">
      <c r="A35" s="236" t="s">
        <v>5428</v>
      </c>
      <c r="B35" s="53" t="s">
        <v>163</v>
      </c>
      <c r="C35" s="226" t="s">
        <v>43</v>
      </c>
      <c r="D35" s="208" t="s">
        <v>110</v>
      </c>
      <c r="E35" s="243">
        <v>45383</v>
      </c>
      <c r="F35" s="227">
        <v>45292</v>
      </c>
      <c r="G35" s="122" t="s">
        <v>138</v>
      </c>
      <c r="H35" s="123">
        <v>43409</v>
      </c>
      <c r="I35" s="208">
        <v>8</v>
      </c>
      <c r="J35" s="208" t="s">
        <v>107</v>
      </c>
      <c r="K35" s="209" t="s">
        <v>106</v>
      </c>
      <c r="L35" s="209" t="s">
        <v>105</v>
      </c>
      <c r="M35" s="208" t="s">
        <v>125</v>
      </c>
      <c r="N35" s="208" t="s">
        <v>314</v>
      </c>
      <c r="O35" s="208" t="s">
        <v>315</v>
      </c>
      <c r="P35" s="53" t="s">
        <v>316</v>
      </c>
      <c r="Q35" s="53" t="s">
        <v>307</v>
      </c>
      <c r="R35" s="53"/>
      <c r="S35" s="53" t="s">
        <v>307</v>
      </c>
    </row>
    <row r="36" spans="1:19" s="214" customFormat="1" ht="21.6" customHeight="1" x14ac:dyDescent="0.25">
      <c r="A36" s="221" t="s">
        <v>5429</v>
      </c>
      <c r="B36" s="247" t="s">
        <v>317</v>
      </c>
      <c r="C36" s="222" t="s">
        <v>44</v>
      </c>
      <c r="D36" s="211" t="s">
        <v>110</v>
      </c>
      <c r="E36" s="242">
        <v>44652</v>
      </c>
      <c r="F36" s="223">
        <v>45292</v>
      </c>
      <c r="G36" s="224" t="s">
        <v>135</v>
      </c>
      <c r="H36" s="225">
        <v>44280</v>
      </c>
      <c r="I36" s="211">
        <v>9</v>
      </c>
      <c r="J36" s="211" t="s">
        <v>103</v>
      </c>
      <c r="K36" s="212" t="s">
        <v>104</v>
      </c>
      <c r="L36" s="212" t="s">
        <v>105</v>
      </c>
      <c r="M36" s="211" t="s">
        <v>112</v>
      </c>
      <c r="N36" s="211" t="s">
        <v>318</v>
      </c>
      <c r="O36" s="211" t="s">
        <v>319</v>
      </c>
      <c r="P36" s="213" t="s">
        <v>320</v>
      </c>
      <c r="Q36" s="213" t="s">
        <v>164</v>
      </c>
      <c r="R36" s="213"/>
      <c r="S36" s="213" t="s">
        <v>164</v>
      </c>
    </row>
    <row r="37" spans="1:19" ht="21.6" customHeight="1" x14ac:dyDescent="0.25">
      <c r="A37" s="236" t="s">
        <v>5430</v>
      </c>
      <c r="B37" s="53" t="s">
        <v>165</v>
      </c>
      <c r="C37" s="226" t="s">
        <v>45</v>
      </c>
      <c r="D37" s="208" t="s">
        <v>115</v>
      </c>
      <c r="E37" s="243">
        <v>44470</v>
      </c>
      <c r="F37" s="227">
        <v>45292</v>
      </c>
      <c r="G37" s="122" t="s">
        <v>136</v>
      </c>
      <c r="H37" s="123">
        <v>44280</v>
      </c>
      <c r="I37" s="208">
        <v>8</v>
      </c>
      <c r="J37" s="208" t="s">
        <v>107</v>
      </c>
      <c r="K37" s="209" t="s">
        <v>106</v>
      </c>
      <c r="L37" s="209" t="s">
        <v>105</v>
      </c>
      <c r="M37" s="208" t="s">
        <v>125</v>
      </c>
      <c r="N37" s="208" t="s">
        <v>321</v>
      </c>
      <c r="O37" s="208" t="s">
        <v>322</v>
      </c>
      <c r="P37" s="53" t="s">
        <v>323</v>
      </c>
      <c r="Q37" s="53" t="s">
        <v>164</v>
      </c>
      <c r="R37" s="53"/>
      <c r="S37" s="53" t="s">
        <v>164</v>
      </c>
    </row>
    <row r="38" spans="1:19" ht="21.6" customHeight="1" x14ac:dyDescent="0.25">
      <c r="A38" s="236" t="s">
        <v>5431</v>
      </c>
      <c r="B38" s="53" t="s">
        <v>166</v>
      </c>
      <c r="C38" s="226" t="s">
        <v>19</v>
      </c>
      <c r="D38" s="208" t="s">
        <v>110</v>
      </c>
      <c r="E38" s="243">
        <v>44652</v>
      </c>
      <c r="F38" s="227">
        <v>44958</v>
      </c>
      <c r="G38" s="122" t="s">
        <v>137</v>
      </c>
      <c r="H38" s="123">
        <v>44810</v>
      </c>
      <c r="I38" s="208">
        <v>8</v>
      </c>
      <c r="J38" s="208" t="s">
        <v>107</v>
      </c>
      <c r="K38" s="209" t="s">
        <v>106</v>
      </c>
      <c r="L38" s="209" t="s">
        <v>105</v>
      </c>
      <c r="M38" s="208" t="s">
        <v>125</v>
      </c>
      <c r="N38" s="208" t="s">
        <v>324</v>
      </c>
      <c r="O38" s="208" t="s">
        <v>325</v>
      </c>
      <c r="P38" s="53" t="s">
        <v>326</v>
      </c>
      <c r="Q38" s="53" t="s">
        <v>164</v>
      </c>
      <c r="R38" s="53"/>
      <c r="S38" s="53" t="s">
        <v>164</v>
      </c>
    </row>
    <row r="39" spans="1:19" ht="21.6" customHeight="1" x14ac:dyDescent="0.25">
      <c r="A39" s="236" t="s">
        <v>5432</v>
      </c>
      <c r="B39" s="53" t="s">
        <v>167</v>
      </c>
      <c r="C39" s="226" t="s">
        <v>46</v>
      </c>
      <c r="D39" s="208" t="s">
        <v>113</v>
      </c>
      <c r="E39" s="243">
        <v>40817</v>
      </c>
      <c r="F39" s="227">
        <v>44986</v>
      </c>
      <c r="G39" s="122" t="s">
        <v>138</v>
      </c>
      <c r="H39" s="123">
        <v>42732</v>
      </c>
      <c r="I39" s="208">
        <v>8</v>
      </c>
      <c r="J39" s="208" t="s">
        <v>107</v>
      </c>
      <c r="K39" s="209" t="s">
        <v>104</v>
      </c>
      <c r="L39" s="209" t="s">
        <v>105</v>
      </c>
      <c r="M39" s="208" t="s">
        <v>125</v>
      </c>
      <c r="N39" s="208" t="s">
        <v>327</v>
      </c>
      <c r="O39" s="208" t="s">
        <v>328</v>
      </c>
      <c r="P39" s="53" t="s">
        <v>329</v>
      </c>
      <c r="Q39" s="53" t="s">
        <v>164</v>
      </c>
      <c r="R39" s="53"/>
      <c r="S39" s="53" t="s">
        <v>164</v>
      </c>
    </row>
    <row r="40" spans="1:19" ht="21.6" customHeight="1" x14ac:dyDescent="0.25">
      <c r="A40" s="236" t="s">
        <v>5433</v>
      </c>
      <c r="B40" s="53" t="s">
        <v>330</v>
      </c>
      <c r="C40" s="226" t="s">
        <v>47</v>
      </c>
      <c r="D40" s="208" t="s">
        <v>115</v>
      </c>
      <c r="E40" s="243">
        <v>44470</v>
      </c>
      <c r="F40" s="227">
        <v>44927</v>
      </c>
      <c r="G40" s="122" t="s">
        <v>134</v>
      </c>
      <c r="H40" s="123">
        <v>44200</v>
      </c>
      <c r="I40" s="208">
        <v>8</v>
      </c>
      <c r="J40" s="208" t="s">
        <v>107</v>
      </c>
      <c r="K40" s="209" t="s">
        <v>106</v>
      </c>
      <c r="L40" s="209" t="s">
        <v>105</v>
      </c>
      <c r="M40" s="208" t="s">
        <v>125</v>
      </c>
      <c r="N40" s="208" t="s">
        <v>331</v>
      </c>
      <c r="O40" s="208">
        <v>81270378378</v>
      </c>
      <c r="P40" s="53" t="s">
        <v>332</v>
      </c>
      <c r="Q40" s="53" t="s">
        <v>164</v>
      </c>
      <c r="R40" s="53"/>
      <c r="S40" s="53" t="s">
        <v>164</v>
      </c>
    </row>
    <row r="41" spans="1:19" s="214" customFormat="1" ht="21.6" customHeight="1" x14ac:dyDescent="0.25">
      <c r="A41" s="221" t="s">
        <v>5434</v>
      </c>
      <c r="B41" s="247" t="s">
        <v>168</v>
      </c>
      <c r="C41" s="222" t="s">
        <v>48</v>
      </c>
      <c r="D41" s="211" t="s">
        <v>113</v>
      </c>
      <c r="E41" s="242">
        <v>45200</v>
      </c>
      <c r="F41" s="223">
        <v>45292</v>
      </c>
      <c r="G41" s="224" t="s">
        <v>135</v>
      </c>
      <c r="H41" s="225">
        <v>44130</v>
      </c>
      <c r="I41" s="211">
        <v>9</v>
      </c>
      <c r="J41" s="211" t="s">
        <v>107</v>
      </c>
      <c r="K41" s="212" t="s">
        <v>104</v>
      </c>
      <c r="L41" s="212" t="s">
        <v>105</v>
      </c>
      <c r="M41" s="211" t="s">
        <v>112</v>
      </c>
      <c r="N41" s="211" t="s">
        <v>333</v>
      </c>
      <c r="O41" s="211" t="s">
        <v>334</v>
      </c>
      <c r="P41" s="213" t="s">
        <v>335</v>
      </c>
      <c r="Q41" s="213" t="s">
        <v>169</v>
      </c>
      <c r="R41" s="213"/>
      <c r="S41" s="213" t="s">
        <v>169</v>
      </c>
    </row>
    <row r="42" spans="1:19" ht="21.6" customHeight="1" x14ac:dyDescent="0.25">
      <c r="A42" s="236" t="s">
        <v>5435</v>
      </c>
      <c r="B42" s="53" t="s">
        <v>171</v>
      </c>
      <c r="C42" s="226" t="s">
        <v>50</v>
      </c>
      <c r="D42" s="208" t="s">
        <v>113</v>
      </c>
      <c r="E42" s="243">
        <v>43556</v>
      </c>
      <c r="F42" s="227">
        <v>44958</v>
      </c>
      <c r="G42" s="122" t="s">
        <v>138</v>
      </c>
      <c r="H42" s="123">
        <v>44231</v>
      </c>
      <c r="I42" s="208">
        <v>8</v>
      </c>
      <c r="J42" s="208" t="s">
        <v>107</v>
      </c>
      <c r="K42" s="209" t="s">
        <v>106</v>
      </c>
      <c r="L42" s="209" t="s">
        <v>105</v>
      </c>
      <c r="M42" s="208" t="s">
        <v>125</v>
      </c>
      <c r="N42" s="208" t="s">
        <v>339</v>
      </c>
      <c r="O42" s="208" t="s">
        <v>340</v>
      </c>
      <c r="P42" s="53" t="s">
        <v>341</v>
      </c>
      <c r="Q42" s="53" t="s">
        <v>169</v>
      </c>
      <c r="R42" s="53"/>
      <c r="S42" s="53" t="s">
        <v>169</v>
      </c>
    </row>
    <row r="43" spans="1:19" ht="21.6" customHeight="1" x14ac:dyDescent="0.25">
      <c r="A43" s="236" t="s">
        <v>5436</v>
      </c>
      <c r="B43" s="53" t="s">
        <v>172</v>
      </c>
      <c r="C43" s="226" t="s">
        <v>51</v>
      </c>
      <c r="D43" s="208" t="s">
        <v>115</v>
      </c>
      <c r="E43" s="243">
        <v>44652</v>
      </c>
      <c r="F43" s="227">
        <v>45413</v>
      </c>
      <c r="G43" s="122" t="s">
        <v>134</v>
      </c>
      <c r="H43" s="123">
        <v>44470</v>
      </c>
      <c r="I43" s="208">
        <v>8</v>
      </c>
      <c r="J43" s="208" t="s">
        <v>107</v>
      </c>
      <c r="K43" s="209" t="s">
        <v>104</v>
      </c>
      <c r="L43" s="209" t="s">
        <v>105</v>
      </c>
      <c r="M43" s="208" t="s">
        <v>125</v>
      </c>
      <c r="N43" s="208" t="s">
        <v>342</v>
      </c>
      <c r="O43" s="208" t="s">
        <v>343</v>
      </c>
      <c r="P43" s="53" t="s">
        <v>344</v>
      </c>
      <c r="Q43" s="53" t="s">
        <v>169</v>
      </c>
      <c r="R43" s="53"/>
      <c r="S43" s="53" t="s">
        <v>169</v>
      </c>
    </row>
    <row r="44" spans="1:19" s="214" customFormat="1" ht="21.6" customHeight="1" x14ac:dyDescent="0.25">
      <c r="A44" s="221" t="s">
        <v>5437</v>
      </c>
      <c r="B44" s="247" t="s">
        <v>5202</v>
      </c>
      <c r="C44" s="222" t="s">
        <v>5203</v>
      </c>
      <c r="D44" s="211" t="s">
        <v>113</v>
      </c>
      <c r="E44" s="242">
        <v>45017</v>
      </c>
      <c r="F44" s="223">
        <v>44927</v>
      </c>
      <c r="G44" s="224" t="s">
        <v>135</v>
      </c>
      <c r="H44" s="225">
        <v>45369</v>
      </c>
      <c r="I44" s="211">
        <v>9</v>
      </c>
      <c r="J44" s="211" t="s">
        <v>107</v>
      </c>
      <c r="K44" s="212" t="s">
        <v>104</v>
      </c>
      <c r="L44" s="212" t="s">
        <v>105</v>
      </c>
      <c r="M44" s="211" t="s">
        <v>112</v>
      </c>
      <c r="N44" s="211" t="s">
        <v>5204</v>
      </c>
      <c r="O44" s="211" t="s">
        <v>5205</v>
      </c>
      <c r="P44" s="213" t="s">
        <v>5206</v>
      </c>
      <c r="Q44" s="213" t="s">
        <v>348</v>
      </c>
      <c r="R44" s="213"/>
      <c r="S44" s="213" t="s">
        <v>348</v>
      </c>
    </row>
    <row r="45" spans="1:19" ht="21.6" customHeight="1" x14ac:dyDescent="0.25">
      <c r="A45" s="236" t="s">
        <v>5438</v>
      </c>
      <c r="B45" s="53" t="s">
        <v>174</v>
      </c>
      <c r="C45" s="226" t="s">
        <v>53</v>
      </c>
      <c r="D45" s="208" t="s">
        <v>110</v>
      </c>
      <c r="E45" s="243">
        <v>41548</v>
      </c>
      <c r="F45" s="227">
        <v>44986</v>
      </c>
      <c r="G45" s="122" t="s">
        <v>136</v>
      </c>
      <c r="H45" s="123">
        <v>42732</v>
      </c>
      <c r="I45" s="208">
        <v>8</v>
      </c>
      <c r="J45" s="208" t="s">
        <v>118</v>
      </c>
      <c r="K45" s="209" t="s">
        <v>104</v>
      </c>
      <c r="L45" s="209" t="s">
        <v>105</v>
      </c>
      <c r="M45" s="208" t="s">
        <v>125</v>
      </c>
      <c r="N45" s="208" t="s">
        <v>349</v>
      </c>
      <c r="O45" s="208" t="s">
        <v>350</v>
      </c>
      <c r="P45" s="53" t="s">
        <v>351</v>
      </c>
      <c r="Q45" s="53" t="s">
        <v>348</v>
      </c>
      <c r="R45" s="53"/>
      <c r="S45" s="53" t="s">
        <v>348</v>
      </c>
    </row>
    <row r="46" spans="1:19" ht="21.6" customHeight="1" x14ac:dyDescent="0.25">
      <c r="A46" s="236" t="s">
        <v>5439</v>
      </c>
      <c r="B46" s="53" t="s">
        <v>175</v>
      </c>
      <c r="C46" s="226" t="s">
        <v>54</v>
      </c>
      <c r="D46" s="208" t="s">
        <v>113</v>
      </c>
      <c r="E46" s="243">
        <v>42461</v>
      </c>
      <c r="F46" s="227">
        <v>45383</v>
      </c>
      <c r="G46" s="122" t="s">
        <v>138</v>
      </c>
      <c r="H46" s="123">
        <v>42732</v>
      </c>
      <c r="I46" s="208">
        <v>8</v>
      </c>
      <c r="J46" s="208" t="s">
        <v>107</v>
      </c>
      <c r="K46" s="209" t="s">
        <v>104</v>
      </c>
      <c r="L46" s="209" t="s">
        <v>105</v>
      </c>
      <c r="M46" s="208" t="s">
        <v>125</v>
      </c>
      <c r="N46" s="208" t="s">
        <v>352</v>
      </c>
      <c r="O46" s="208" t="s">
        <v>353</v>
      </c>
      <c r="P46" s="53" t="s">
        <v>354</v>
      </c>
      <c r="Q46" s="53" t="s">
        <v>348</v>
      </c>
      <c r="R46" s="53"/>
      <c r="S46" s="53" t="s">
        <v>348</v>
      </c>
    </row>
    <row r="47" spans="1:19" ht="21.6" customHeight="1" x14ac:dyDescent="0.25">
      <c r="A47" s="236" t="s">
        <v>5440</v>
      </c>
      <c r="B47" s="53" t="s">
        <v>176</v>
      </c>
      <c r="C47" s="226" t="s">
        <v>17</v>
      </c>
      <c r="D47" s="208" t="s">
        <v>115</v>
      </c>
      <c r="E47" s="243">
        <v>45200</v>
      </c>
      <c r="F47" s="227">
        <v>45505</v>
      </c>
      <c r="G47" s="122" t="s">
        <v>134</v>
      </c>
      <c r="H47" s="123">
        <v>44810</v>
      </c>
      <c r="I47" s="208">
        <v>8</v>
      </c>
      <c r="J47" s="208" t="s">
        <v>107</v>
      </c>
      <c r="K47" s="209" t="s">
        <v>106</v>
      </c>
      <c r="L47" s="209" t="s">
        <v>105</v>
      </c>
      <c r="M47" s="208" t="s">
        <v>125</v>
      </c>
      <c r="N47" s="208" t="s">
        <v>355</v>
      </c>
      <c r="O47" s="208" t="s">
        <v>356</v>
      </c>
      <c r="P47" s="53" t="s">
        <v>357</v>
      </c>
      <c r="Q47" s="53" t="s">
        <v>348</v>
      </c>
      <c r="R47" s="53"/>
      <c r="S47" s="53" t="s">
        <v>348</v>
      </c>
    </row>
    <row r="48" spans="1:19" s="214" customFormat="1" ht="21.6" customHeight="1" x14ac:dyDescent="0.25">
      <c r="A48" s="221" t="s">
        <v>5441</v>
      </c>
      <c r="B48" s="247" t="s">
        <v>160</v>
      </c>
      <c r="C48" s="222" t="s">
        <v>40</v>
      </c>
      <c r="D48" s="211" t="s">
        <v>113</v>
      </c>
      <c r="E48" s="242">
        <v>45200</v>
      </c>
      <c r="F48" s="223">
        <v>44927</v>
      </c>
      <c r="G48" s="224" t="s">
        <v>135</v>
      </c>
      <c r="H48" s="123">
        <v>45369</v>
      </c>
      <c r="I48" s="211">
        <v>9</v>
      </c>
      <c r="J48" s="211" t="s">
        <v>103</v>
      </c>
      <c r="K48" s="212" t="s">
        <v>104</v>
      </c>
      <c r="L48" s="212" t="s">
        <v>105</v>
      </c>
      <c r="M48" s="211" t="s">
        <v>112</v>
      </c>
      <c r="N48" s="211" t="s">
        <v>304</v>
      </c>
      <c r="O48" s="211" t="s">
        <v>305</v>
      </c>
      <c r="P48" s="213" t="s">
        <v>306</v>
      </c>
      <c r="Q48" s="213" t="s">
        <v>178</v>
      </c>
      <c r="R48" s="213"/>
      <c r="S48" s="213" t="s">
        <v>178</v>
      </c>
    </row>
    <row r="49" spans="1:19" ht="21.6" customHeight="1" x14ac:dyDescent="0.25">
      <c r="A49" s="236" t="s">
        <v>5442</v>
      </c>
      <c r="B49" s="53" t="s">
        <v>156</v>
      </c>
      <c r="C49" s="226" t="s">
        <v>36</v>
      </c>
      <c r="D49" s="208" t="s">
        <v>113</v>
      </c>
      <c r="E49" s="243">
        <v>45444</v>
      </c>
      <c r="F49" s="227">
        <v>45505</v>
      </c>
      <c r="G49" s="122" t="s">
        <v>136</v>
      </c>
      <c r="H49" s="123">
        <v>45369</v>
      </c>
      <c r="I49" s="208">
        <v>8</v>
      </c>
      <c r="J49" s="208" t="s">
        <v>107</v>
      </c>
      <c r="K49" s="209" t="s">
        <v>104</v>
      </c>
      <c r="L49" s="209" t="s">
        <v>105</v>
      </c>
      <c r="M49" s="208" t="s">
        <v>125</v>
      </c>
      <c r="N49" s="208" t="s">
        <v>292</v>
      </c>
      <c r="O49" s="208" t="s">
        <v>293</v>
      </c>
      <c r="P49" s="53" t="s">
        <v>294</v>
      </c>
      <c r="Q49" s="53" t="s">
        <v>178</v>
      </c>
      <c r="R49" s="53"/>
      <c r="S49" s="53" t="s">
        <v>178</v>
      </c>
    </row>
    <row r="50" spans="1:19" ht="21.6" customHeight="1" x14ac:dyDescent="0.25">
      <c r="A50" s="236" t="s">
        <v>5443</v>
      </c>
      <c r="B50" s="53" t="s">
        <v>181</v>
      </c>
      <c r="C50" s="226" t="s">
        <v>57</v>
      </c>
      <c r="D50" s="208" t="s">
        <v>113</v>
      </c>
      <c r="E50" s="243">
        <v>43922</v>
      </c>
      <c r="F50" s="227">
        <v>44958</v>
      </c>
      <c r="G50" s="122" t="s">
        <v>138</v>
      </c>
      <c r="H50" s="123">
        <v>44351</v>
      </c>
      <c r="I50" s="208">
        <v>8</v>
      </c>
      <c r="J50" s="208" t="s">
        <v>107</v>
      </c>
      <c r="K50" s="209" t="s">
        <v>106</v>
      </c>
      <c r="L50" s="209" t="s">
        <v>105</v>
      </c>
      <c r="M50" s="208" t="s">
        <v>125</v>
      </c>
      <c r="N50" s="208" t="s">
        <v>366</v>
      </c>
      <c r="O50" s="208" t="s">
        <v>367</v>
      </c>
      <c r="P50" s="53" t="s">
        <v>368</v>
      </c>
      <c r="Q50" s="53" t="s">
        <v>178</v>
      </c>
      <c r="R50" s="53"/>
      <c r="S50" s="53" t="s">
        <v>178</v>
      </c>
    </row>
    <row r="51" spans="1:19" ht="21.6" customHeight="1" x14ac:dyDescent="0.25">
      <c r="A51" s="236" t="s">
        <v>5444</v>
      </c>
      <c r="B51" s="53" t="s">
        <v>182</v>
      </c>
      <c r="C51" s="226" t="s">
        <v>58</v>
      </c>
      <c r="D51" s="208" t="s">
        <v>110</v>
      </c>
      <c r="E51" s="243">
        <v>45017</v>
      </c>
      <c r="F51" s="227">
        <v>45047</v>
      </c>
      <c r="G51" s="122" t="s">
        <v>134</v>
      </c>
      <c r="H51" s="123">
        <v>43833</v>
      </c>
      <c r="I51" s="208">
        <v>8</v>
      </c>
      <c r="J51" s="208" t="s">
        <v>107</v>
      </c>
      <c r="K51" s="209" t="s">
        <v>104</v>
      </c>
      <c r="L51" s="209" t="s">
        <v>105</v>
      </c>
      <c r="M51" s="208" t="s">
        <v>125</v>
      </c>
      <c r="N51" s="208" t="s">
        <v>369</v>
      </c>
      <c r="O51" s="208" t="s">
        <v>370</v>
      </c>
      <c r="P51" s="53" t="s">
        <v>371</v>
      </c>
      <c r="Q51" s="53" t="s">
        <v>178</v>
      </c>
      <c r="R51" s="53"/>
      <c r="S51" s="53" t="s">
        <v>178</v>
      </c>
    </row>
    <row r="52" spans="1:19" s="214" customFormat="1" ht="21.6" customHeight="1" x14ac:dyDescent="0.25">
      <c r="A52" s="221" t="s">
        <v>5445</v>
      </c>
      <c r="B52" s="247" t="s">
        <v>183</v>
      </c>
      <c r="C52" s="222" t="s">
        <v>59</v>
      </c>
      <c r="D52" s="211" t="s">
        <v>113</v>
      </c>
      <c r="E52" s="242">
        <v>44105</v>
      </c>
      <c r="F52" s="223">
        <v>45292</v>
      </c>
      <c r="G52" s="224" t="s">
        <v>135</v>
      </c>
      <c r="H52" s="225">
        <v>44470</v>
      </c>
      <c r="I52" s="211">
        <v>9</v>
      </c>
      <c r="J52" s="211" t="s">
        <v>107</v>
      </c>
      <c r="K52" s="212" t="s">
        <v>104</v>
      </c>
      <c r="L52" s="212" t="s">
        <v>105</v>
      </c>
      <c r="M52" s="211" t="s">
        <v>112</v>
      </c>
      <c r="N52" s="211" t="s">
        <v>372</v>
      </c>
      <c r="O52" s="211" t="s">
        <v>373</v>
      </c>
      <c r="P52" s="213" t="s">
        <v>374</v>
      </c>
      <c r="Q52" s="213" t="s">
        <v>375</v>
      </c>
      <c r="R52" s="213"/>
      <c r="S52" s="213" t="s">
        <v>375</v>
      </c>
    </row>
    <row r="53" spans="1:19" ht="21.6" customHeight="1" x14ac:dyDescent="0.25">
      <c r="A53" s="221" t="s">
        <v>5446</v>
      </c>
      <c r="B53" s="53" t="s">
        <v>184</v>
      </c>
      <c r="C53" s="226" t="s">
        <v>60</v>
      </c>
      <c r="D53" s="208" t="s">
        <v>113</v>
      </c>
      <c r="E53" s="243">
        <v>44652</v>
      </c>
      <c r="F53" s="227">
        <v>45292</v>
      </c>
      <c r="G53" s="122" t="s">
        <v>136</v>
      </c>
      <c r="H53" s="123">
        <v>44130</v>
      </c>
      <c r="I53" s="208">
        <v>8</v>
      </c>
      <c r="J53" s="208" t="s">
        <v>107</v>
      </c>
      <c r="K53" s="209" t="s">
        <v>106</v>
      </c>
      <c r="L53" s="209" t="s">
        <v>105</v>
      </c>
      <c r="M53" s="208" t="s">
        <v>125</v>
      </c>
      <c r="N53" s="208" t="s">
        <v>376</v>
      </c>
      <c r="O53" s="208" t="s">
        <v>377</v>
      </c>
      <c r="P53" s="53" t="s">
        <v>378</v>
      </c>
      <c r="Q53" s="53" t="s">
        <v>375</v>
      </c>
      <c r="R53" s="53"/>
      <c r="S53" s="53" t="s">
        <v>375</v>
      </c>
    </row>
    <row r="54" spans="1:19" ht="21.6" customHeight="1" x14ac:dyDescent="0.25">
      <c r="A54" s="221" t="s">
        <v>5447</v>
      </c>
      <c r="B54" s="53" t="s">
        <v>186</v>
      </c>
      <c r="C54" s="226" t="s">
        <v>62</v>
      </c>
      <c r="D54" s="208" t="s">
        <v>113</v>
      </c>
      <c r="E54" s="243">
        <v>44835</v>
      </c>
      <c r="F54" s="227">
        <v>44986</v>
      </c>
      <c r="G54" s="122" t="s">
        <v>138</v>
      </c>
      <c r="H54" s="123">
        <v>44711</v>
      </c>
      <c r="I54" s="208">
        <v>8</v>
      </c>
      <c r="J54" s="208" t="s">
        <v>107</v>
      </c>
      <c r="K54" s="209" t="s">
        <v>106</v>
      </c>
      <c r="L54" s="209" t="s">
        <v>105</v>
      </c>
      <c r="M54" s="208" t="s">
        <v>125</v>
      </c>
      <c r="N54" s="208" t="s">
        <v>382</v>
      </c>
      <c r="O54" s="208" t="s">
        <v>383</v>
      </c>
      <c r="P54" s="53" t="s">
        <v>384</v>
      </c>
      <c r="Q54" s="53" t="s">
        <v>375</v>
      </c>
      <c r="R54" s="53"/>
      <c r="S54" s="53" t="s">
        <v>375</v>
      </c>
    </row>
    <row r="55" spans="1:19" ht="21.6" customHeight="1" x14ac:dyDescent="0.25">
      <c r="A55" s="221" t="s">
        <v>5448</v>
      </c>
      <c r="B55" s="53" t="s">
        <v>198</v>
      </c>
      <c r="C55" s="226" t="s">
        <v>72</v>
      </c>
      <c r="D55" s="208" t="s">
        <v>113</v>
      </c>
      <c r="E55" s="243">
        <v>45444</v>
      </c>
      <c r="F55" s="227">
        <v>45292</v>
      </c>
      <c r="G55" s="122" t="s">
        <v>134</v>
      </c>
      <c r="H55" s="123">
        <v>45369</v>
      </c>
      <c r="I55" s="208">
        <v>8</v>
      </c>
      <c r="J55" s="208" t="s">
        <v>107</v>
      </c>
      <c r="K55" s="209" t="s">
        <v>106</v>
      </c>
      <c r="L55" s="209" t="s">
        <v>105</v>
      </c>
      <c r="M55" s="208" t="s">
        <v>125</v>
      </c>
      <c r="N55" s="208" t="s">
        <v>413</v>
      </c>
      <c r="O55" s="208" t="s">
        <v>414</v>
      </c>
      <c r="P55" s="53" t="s">
        <v>415</v>
      </c>
      <c r="Q55" s="53" t="s">
        <v>375</v>
      </c>
      <c r="R55" s="53"/>
      <c r="S55" s="53" t="s">
        <v>375</v>
      </c>
    </row>
    <row r="56" spans="1:19" s="214" customFormat="1" ht="21.6" customHeight="1" x14ac:dyDescent="0.25">
      <c r="A56" s="221" t="s">
        <v>5449</v>
      </c>
      <c r="B56" s="247" t="s">
        <v>5296</v>
      </c>
      <c r="C56" s="222" t="s">
        <v>5297</v>
      </c>
      <c r="D56" s="211" t="s">
        <v>110</v>
      </c>
      <c r="E56" s="242">
        <v>44105</v>
      </c>
      <c r="F56" s="223">
        <v>45444</v>
      </c>
      <c r="G56" s="224" t="s">
        <v>135</v>
      </c>
      <c r="H56" s="225">
        <v>45369</v>
      </c>
      <c r="I56" s="211">
        <v>9</v>
      </c>
      <c r="J56" s="211" t="s">
        <v>111</v>
      </c>
      <c r="K56" s="212" t="s">
        <v>104</v>
      </c>
      <c r="L56" s="212" t="s">
        <v>105</v>
      </c>
      <c r="M56" s="211" t="s">
        <v>112</v>
      </c>
      <c r="N56" s="211" t="s">
        <v>5298</v>
      </c>
      <c r="O56" s="211" t="s">
        <v>5299</v>
      </c>
      <c r="P56" s="213" t="s">
        <v>5300</v>
      </c>
      <c r="Q56" s="213" t="s">
        <v>189</v>
      </c>
      <c r="R56" s="213"/>
      <c r="S56" s="213" t="s">
        <v>189</v>
      </c>
    </row>
    <row r="57" spans="1:19" ht="21.6" customHeight="1" x14ac:dyDescent="0.25">
      <c r="A57" s="221" t="s">
        <v>5450</v>
      </c>
      <c r="B57" s="53" t="s">
        <v>190</v>
      </c>
      <c r="C57" s="226" t="s">
        <v>65</v>
      </c>
      <c r="D57" s="208" t="s">
        <v>113</v>
      </c>
      <c r="E57" s="243">
        <v>43556</v>
      </c>
      <c r="F57" s="227">
        <v>45383</v>
      </c>
      <c r="G57" s="122" t="s">
        <v>136</v>
      </c>
      <c r="H57" s="123">
        <v>44351</v>
      </c>
      <c r="I57" s="208">
        <v>8</v>
      </c>
      <c r="J57" s="208" t="s">
        <v>107</v>
      </c>
      <c r="K57" s="209" t="s">
        <v>104</v>
      </c>
      <c r="L57" s="209" t="s">
        <v>105</v>
      </c>
      <c r="M57" s="208" t="s">
        <v>125</v>
      </c>
      <c r="N57" s="208" t="s">
        <v>391</v>
      </c>
      <c r="O57" s="208" t="s">
        <v>392</v>
      </c>
      <c r="P57" s="53" t="s">
        <v>393</v>
      </c>
      <c r="Q57" s="53" t="s">
        <v>189</v>
      </c>
      <c r="R57" s="53"/>
      <c r="S57" s="53" t="s">
        <v>189</v>
      </c>
    </row>
    <row r="58" spans="1:19" ht="21.6" customHeight="1" x14ac:dyDescent="0.25">
      <c r="A58" s="221" t="s">
        <v>5451</v>
      </c>
      <c r="B58" s="53" t="s">
        <v>191</v>
      </c>
      <c r="C58" s="226" t="s">
        <v>66</v>
      </c>
      <c r="D58" s="208" t="s">
        <v>110</v>
      </c>
      <c r="E58" s="243">
        <v>45017</v>
      </c>
      <c r="F58" s="227">
        <v>44927</v>
      </c>
      <c r="G58" s="122" t="s">
        <v>137</v>
      </c>
      <c r="H58" s="123">
        <v>44130</v>
      </c>
      <c r="I58" s="208">
        <v>8</v>
      </c>
      <c r="J58" s="208" t="s">
        <v>120</v>
      </c>
      <c r="K58" s="209" t="s">
        <v>106</v>
      </c>
      <c r="L58" s="209" t="s">
        <v>105</v>
      </c>
      <c r="M58" s="208" t="s">
        <v>125</v>
      </c>
      <c r="N58" s="208" t="s">
        <v>394</v>
      </c>
      <c r="O58" s="208" t="s">
        <v>395</v>
      </c>
      <c r="P58" s="53" t="s">
        <v>396</v>
      </c>
      <c r="Q58" s="53" t="s">
        <v>189</v>
      </c>
      <c r="R58" s="53"/>
      <c r="S58" s="53" t="s">
        <v>189</v>
      </c>
    </row>
    <row r="59" spans="1:19" ht="21.6" customHeight="1" x14ac:dyDescent="0.25">
      <c r="A59" s="221" t="s">
        <v>5452</v>
      </c>
      <c r="B59" s="53" t="s">
        <v>192</v>
      </c>
      <c r="C59" s="226" t="s">
        <v>67</v>
      </c>
      <c r="D59" s="208" t="s">
        <v>113</v>
      </c>
      <c r="E59" s="243">
        <v>43922</v>
      </c>
      <c r="F59" s="227">
        <v>45017</v>
      </c>
      <c r="G59" s="122" t="s">
        <v>138</v>
      </c>
      <c r="H59" s="123">
        <v>44678</v>
      </c>
      <c r="I59" s="208">
        <v>8</v>
      </c>
      <c r="J59" s="208" t="s">
        <v>107</v>
      </c>
      <c r="K59" s="209" t="s">
        <v>106</v>
      </c>
      <c r="L59" s="209" t="s">
        <v>105</v>
      </c>
      <c r="M59" s="208" t="s">
        <v>125</v>
      </c>
      <c r="N59" s="208" t="s">
        <v>397</v>
      </c>
      <c r="O59" s="208" t="s">
        <v>398</v>
      </c>
      <c r="P59" s="53" t="s">
        <v>399</v>
      </c>
      <c r="Q59" s="53" t="s">
        <v>189</v>
      </c>
      <c r="R59" s="53"/>
      <c r="S59" s="53" t="s">
        <v>189</v>
      </c>
    </row>
    <row r="60" spans="1:19" s="214" customFormat="1" ht="21.6" customHeight="1" x14ac:dyDescent="0.25">
      <c r="A60" s="221" t="s">
        <v>5453</v>
      </c>
      <c r="B60" s="247" t="s">
        <v>400</v>
      </c>
      <c r="C60" s="222" t="s">
        <v>68</v>
      </c>
      <c r="D60" s="211" t="s">
        <v>110</v>
      </c>
      <c r="E60" s="242">
        <v>44652</v>
      </c>
      <c r="F60" s="223">
        <v>45292</v>
      </c>
      <c r="G60" s="224" t="s">
        <v>135</v>
      </c>
      <c r="H60" s="123">
        <v>45369</v>
      </c>
      <c r="I60" s="211">
        <v>8</v>
      </c>
      <c r="J60" s="211" t="s">
        <v>103</v>
      </c>
      <c r="K60" s="212" t="s">
        <v>104</v>
      </c>
      <c r="L60" s="212" t="s">
        <v>105</v>
      </c>
      <c r="M60" s="211" t="s">
        <v>125</v>
      </c>
      <c r="N60" s="211" t="s">
        <v>401</v>
      </c>
      <c r="O60" s="211" t="s">
        <v>402</v>
      </c>
      <c r="P60" s="213" t="s">
        <v>403</v>
      </c>
      <c r="Q60" s="213" t="s">
        <v>193</v>
      </c>
      <c r="R60" s="213"/>
      <c r="S60" s="213" t="s">
        <v>193</v>
      </c>
    </row>
    <row r="61" spans="1:19" ht="21.6" customHeight="1" x14ac:dyDescent="0.25">
      <c r="A61" s="221" t="s">
        <v>5454</v>
      </c>
      <c r="B61" s="53" t="s">
        <v>194</v>
      </c>
      <c r="C61" s="226" t="s">
        <v>69</v>
      </c>
      <c r="D61" s="208" t="s">
        <v>113</v>
      </c>
      <c r="E61" s="243">
        <v>44652</v>
      </c>
      <c r="F61" s="227">
        <v>45292</v>
      </c>
      <c r="G61" s="122" t="s">
        <v>137</v>
      </c>
      <c r="H61" s="123">
        <v>43591</v>
      </c>
      <c r="I61" s="208">
        <v>8</v>
      </c>
      <c r="J61" s="208" t="s">
        <v>107</v>
      </c>
      <c r="K61" s="209" t="s">
        <v>104</v>
      </c>
      <c r="L61" s="209" t="s">
        <v>105</v>
      </c>
      <c r="M61" s="208" t="s">
        <v>125</v>
      </c>
      <c r="N61" s="208" t="s">
        <v>404</v>
      </c>
      <c r="O61" s="208" t="s">
        <v>405</v>
      </c>
      <c r="P61" s="53" t="s">
        <v>406</v>
      </c>
      <c r="Q61" s="53" t="s">
        <v>193</v>
      </c>
      <c r="R61" s="53"/>
      <c r="S61" s="53" t="s">
        <v>193</v>
      </c>
    </row>
    <row r="62" spans="1:19" ht="21.6" customHeight="1" x14ac:dyDescent="0.25">
      <c r="A62" s="221" t="s">
        <v>5455</v>
      </c>
      <c r="B62" s="53" t="s">
        <v>195</v>
      </c>
      <c r="C62" s="226" t="s">
        <v>70</v>
      </c>
      <c r="D62" s="208" t="s">
        <v>113</v>
      </c>
      <c r="E62" s="243">
        <v>44652</v>
      </c>
      <c r="F62" s="227">
        <v>45292</v>
      </c>
      <c r="G62" s="122" t="s">
        <v>134</v>
      </c>
      <c r="H62" s="123">
        <v>42732</v>
      </c>
      <c r="I62" s="208">
        <v>8</v>
      </c>
      <c r="J62" s="208" t="s">
        <v>107</v>
      </c>
      <c r="K62" s="209" t="s">
        <v>106</v>
      </c>
      <c r="L62" s="209" t="s">
        <v>105</v>
      </c>
      <c r="M62" s="208" t="s">
        <v>125</v>
      </c>
      <c r="N62" s="208" t="s">
        <v>407</v>
      </c>
      <c r="O62" s="208" t="s">
        <v>408</v>
      </c>
      <c r="P62" s="53" t="s">
        <v>409</v>
      </c>
      <c r="Q62" s="53" t="s">
        <v>193</v>
      </c>
      <c r="R62" s="53"/>
      <c r="S62" s="53" t="s">
        <v>193</v>
      </c>
    </row>
    <row r="63" spans="1:19" s="214" customFormat="1" ht="21.6" customHeight="1" x14ac:dyDescent="0.25">
      <c r="A63" s="221" t="s">
        <v>5456</v>
      </c>
      <c r="B63" s="247" t="s">
        <v>196</v>
      </c>
      <c r="C63" s="222" t="s">
        <v>71</v>
      </c>
      <c r="D63" s="211" t="s">
        <v>110</v>
      </c>
      <c r="E63" s="242">
        <v>45017</v>
      </c>
      <c r="F63" s="223">
        <v>45352</v>
      </c>
      <c r="G63" s="224" t="s">
        <v>135</v>
      </c>
      <c r="H63" s="225">
        <v>44747</v>
      </c>
      <c r="I63" s="211">
        <v>9</v>
      </c>
      <c r="J63" s="211" t="s">
        <v>107</v>
      </c>
      <c r="K63" s="212" t="s">
        <v>106</v>
      </c>
      <c r="L63" s="212" t="s">
        <v>105</v>
      </c>
      <c r="M63" s="211" t="s">
        <v>112</v>
      </c>
      <c r="N63" s="211" t="s">
        <v>410</v>
      </c>
      <c r="O63" s="211" t="s">
        <v>411</v>
      </c>
      <c r="P63" s="213" t="s">
        <v>412</v>
      </c>
      <c r="Q63" s="213" t="s">
        <v>197</v>
      </c>
      <c r="R63" s="213"/>
      <c r="S63" s="213" t="s">
        <v>197</v>
      </c>
    </row>
    <row r="64" spans="1:19" ht="21.6" customHeight="1" x14ac:dyDescent="0.25">
      <c r="A64" s="221" t="s">
        <v>5457</v>
      </c>
      <c r="B64" s="53" t="s">
        <v>187</v>
      </c>
      <c r="C64" s="226" t="s">
        <v>63</v>
      </c>
      <c r="D64" s="208" t="s">
        <v>113</v>
      </c>
      <c r="E64" s="243">
        <v>44652</v>
      </c>
      <c r="F64" s="227">
        <v>45413</v>
      </c>
      <c r="G64" s="122" t="s">
        <v>136</v>
      </c>
      <c r="H64" s="123">
        <v>45369</v>
      </c>
      <c r="I64" s="208">
        <v>8</v>
      </c>
      <c r="J64" s="211" t="s">
        <v>103</v>
      </c>
      <c r="K64" s="209" t="s">
        <v>106</v>
      </c>
      <c r="L64" s="209" t="s">
        <v>105</v>
      </c>
      <c r="M64" s="208" t="s">
        <v>125</v>
      </c>
      <c r="N64" s="208" t="s">
        <v>385</v>
      </c>
      <c r="O64" s="208" t="s">
        <v>386</v>
      </c>
      <c r="P64" s="53" t="s">
        <v>387</v>
      </c>
      <c r="Q64" s="53" t="s">
        <v>375</v>
      </c>
      <c r="R64" s="53"/>
      <c r="S64" s="53" t="s">
        <v>197</v>
      </c>
    </row>
    <row r="65" spans="1:19" ht="21.6" customHeight="1" x14ac:dyDescent="0.25">
      <c r="A65" s="221" t="s">
        <v>5458</v>
      </c>
      <c r="B65" s="53" t="s">
        <v>201</v>
      </c>
      <c r="C65" s="226" t="s">
        <v>75</v>
      </c>
      <c r="D65" s="208" t="s">
        <v>113</v>
      </c>
      <c r="E65" s="243">
        <v>44835</v>
      </c>
      <c r="F65" s="223">
        <v>45474</v>
      </c>
      <c r="G65" s="122" t="s">
        <v>134</v>
      </c>
      <c r="H65" s="123">
        <v>43118</v>
      </c>
      <c r="I65" s="208">
        <v>8</v>
      </c>
      <c r="J65" s="208" t="s">
        <v>107</v>
      </c>
      <c r="K65" s="209" t="s">
        <v>106</v>
      </c>
      <c r="L65" s="209" t="s">
        <v>105</v>
      </c>
      <c r="M65" s="208" t="s">
        <v>125</v>
      </c>
      <c r="N65" s="208" t="s">
        <v>422</v>
      </c>
      <c r="O65" s="208" t="s">
        <v>423</v>
      </c>
      <c r="P65" s="53" t="s">
        <v>424</v>
      </c>
      <c r="Q65" s="53" t="s">
        <v>197</v>
      </c>
      <c r="R65" s="53"/>
      <c r="S65" s="53" t="s">
        <v>197</v>
      </c>
    </row>
    <row r="66" spans="1:19" s="214" customFormat="1" ht="21.6" customHeight="1" x14ac:dyDescent="0.25">
      <c r="A66" s="221" t="s">
        <v>5459</v>
      </c>
      <c r="B66" s="247" t="s">
        <v>216</v>
      </c>
      <c r="C66" s="222" t="s">
        <v>87</v>
      </c>
      <c r="D66" s="211" t="s">
        <v>110</v>
      </c>
      <c r="E66" s="242">
        <v>44287</v>
      </c>
      <c r="F66" s="223">
        <v>45383</v>
      </c>
      <c r="G66" s="224" t="s">
        <v>135</v>
      </c>
      <c r="H66" s="123">
        <v>45369</v>
      </c>
      <c r="I66" s="211">
        <v>9</v>
      </c>
      <c r="J66" s="211" t="s">
        <v>107</v>
      </c>
      <c r="K66" s="212" t="s">
        <v>104</v>
      </c>
      <c r="L66" s="212" t="s">
        <v>105</v>
      </c>
      <c r="M66" s="211" t="s">
        <v>112</v>
      </c>
      <c r="N66" s="211" t="s">
        <v>460</v>
      </c>
      <c r="O66" s="211" t="s">
        <v>461</v>
      </c>
      <c r="P66" s="213" t="s">
        <v>462</v>
      </c>
      <c r="Q66" s="213" t="s">
        <v>428</v>
      </c>
      <c r="R66" s="213"/>
      <c r="S66" s="213" t="s">
        <v>428</v>
      </c>
    </row>
    <row r="67" spans="1:19" ht="21.6" customHeight="1" x14ac:dyDescent="0.25">
      <c r="A67" s="221" t="s">
        <v>5460</v>
      </c>
      <c r="B67" s="53" t="s">
        <v>203</v>
      </c>
      <c r="C67" s="226" t="s">
        <v>77</v>
      </c>
      <c r="D67" s="208" t="s">
        <v>110</v>
      </c>
      <c r="E67" s="243">
        <v>45383</v>
      </c>
      <c r="F67" s="227">
        <v>45261</v>
      </c>
      <c r="G67" s="122" t="s">
        <v>136</v>
      </c>
      <c r="H67" s="123">
        <v>44711</v>
      </c>
      <c r="I67" s="208">
        <v>8</v>
      </c>
      <c r="J67" s="208" t="s">
        <v>111</v>
      </c>
      <c r="K67" s="209" t="s">
        <v>106</v>
      </c>
      <c r="L67" s="209" t="s">
        <v>105</v>
      </c>
      <c r="M67" s="208" t="s">
        <v>125</v>
      </c>
      <c r="N67" s="208" t="s">
        <v>429</v>
      </c>
      <c r="O67" s="208" t="s">
        <v>430</v>
      </c>
      <c r="P67" s="53" t="s">
        <v>431</v>
      </c>
      <c r="Q67" s="53" t="s">
        <v>428</v>
      </c>
      <c r="R67" s="53"/>
      <c r="S67" s="53" t="s">
        <v>428</v>
      </c>
    </row>
    <row r="68" spans="1:19" ht="21.6" customHeight="1" x14ac:dyDescent="0.25">
      <c r="A68" s="221" t="s">
        <v>5461</v>
      </c>
      <c r="B68" s="53" t="s">
        <v>204</v>
      </c>
      <c r="C68" s="226" t="s">
        <v>78</v>
      </c>
      <c r="D68" s="208" t="s">
        <v>115</v>
      </c>
      <c r="E68" s="243">
        <v>44652</v>
      </c>
      <c r="F68" s="227">
        <v>45292</v>
      </c>
      <c r="G68" s="122" t="s">
        <v>137</v>
      </c>
      <c r="H68" s="123">
        <v>44130</v>
      </c>
      <c r="I68" s="208">
        <v>8</v>
      </c>
      <c r="J68" s="208" t="s">
        <v>120</v>
      </c>
      <c r="K68" s="209" t="s">
        <v>106</v>
      </c>
      <c r="L68" s="209" t="s">
        <v>105</v>
      </c>
      <c r="M68" s="208" t="s">
        <v>125</v>
      </c>
      <c r="N68" s="208" t="s">
        <v>432</v>
      </c>
      <c r="O68" s="208" t="s">
        <v>433</v>
      </c>
      <c r="P68" s="53" t="s">
        <v>434</v>
      </c>
      <c r="Q68" s="53" t="s">
        <v>428</v>
      </c>
      <c r="R68" s="53"/>
      <c r="S68" s="53" t="s">
        <v>428</v>
      </c>
    </row>
    <row r="69" spans="1:19" ht="21.6" customHeight="1" x14ac:dyDescent="0.25">
      <c r="A69" s="221" t="s">
        <v>5462</v>
      </c>
      <c r="B69" s="53" t="s">
        <v>206</v>
      </c>
      <c r="C69" s="226" t="s">
        <v>80</v>
      </c>
      <c r="D69" s="208" t="s">
        <v>110</v>
      </c>
      <c r="E69" s="243">
        <v>45017</v>
      </c>
      <c r="F69" s="227">
        <v>45566</v>
      </c>
      <c r="G69" s="122" t="s">
        <v>134</v>
      </c>
      <c r="H69" s="123">
        <v>44351</v>
      </c>
      <c r="I69" s="208">
        <v>8</v>
      </c>
      <c r="J69" s="208" t="s">
        <v>107</v>
      </c>
      <c r="K69" s="209" t="s">
        <v>106</v>
      </c>
      <c r="L69" s="209" t="s">
        <v>105</v>
      </c>
      <c r="M69" s="208" t="s">
        <v>125</v>
      </c>
      <c r="N69" s="208" t="s">
        <v>438</v>
      </c>
      <c r="O69" s="208" t="s">
        <v>439</v>
      </c>
      <c r="P69" s="53" t="s">
        <v>440</v>
      </c>
      <c r="Q69" s="53" t="s">
        <v>428</v>
      </c>
      <c r="R69" s="53"/>
      <c r="S69" s="53" t="s">
        <v>428</v>
      </c>
    </row>
    <row r="70" spans="1:19" s="214" customFormat="1" ht="21.6" customHeight="1" x14ac:dyDescent="0.25">
      <c r="A70" s="221" t="s">
        <v>5463</v>
      </c>
      <c r="B70" s="247" t="s">
        <v>207</v>
      </c>
      <c r="C70" s="222" t="s">
        <v>20</v>
      </c>
      <c r="D70" s="211" t="s">
        <v>115</v>
      </c>
      <c r="E70" s="242">
        <v>44652</v>
      </c>
      <c r="F70" s="223">
        <v>45292</v>
      </c>
      <c r="G70" s="224" t="s">
        <v>135</v>
      </c>
      <c r="H70" s="225">
        <v>44816</v>
      </c>
      <c r="I70" s="211">
        <v>9</v>
      </c>
      <c r="J70" s="211" t="s">
        <v>120</v>
      </c>
      <c r="K70" s="212" t="s">
        <v>104</v>
      </c>
      <c r="L70" s="212" t="s">
        <v>105</v>
      </c>
      <c r="M70" s="211" t="s">
        <v>112</v>
      </c>
      <c r="N70" s="211" t="s">
        <v>441</v>
      </c>
      <c r="O70" s="211" t="s">
        <v>442</v>
      </c>
      <c r="P70" s="213" t="s">
        <v>443</v>
      </c>
      <c r="Q70" s="213" t="s">
        <v>208</v>
      </c>
      <c r="R70" s="213"/>
      <c r="S70" s="213" t="s">
        <v>208</v>
      </c>
    </row>
    <row r="71" spans="1:19" ht="21.6" customHeight="1" x14ac:dyDescent="0.25">
      <c r="A71" s="221" t="s">
        <v>5464</v>
      </c>
      <c r="B71" s="53" t="s">
        <v>209</v>
      </c>
      <c r="C71" s="226" t="s">
        <v>81</v>
      </c>
      <c r="D71" s="208" t="s">
        <v>115</v>
      </c>
      <c r="E71" s="243">
        <v>44287</v>
      </c>
      <c r="F71" s="227">
        <v>45292</v>
      </c>
      <c r="G71" s="122" t="s">
        <v>136</v>
      </c>
      <c r="H71" s="123">
        <v>44470</v>
      </c>
      <c r="I71" s="208">
        <v>8</v>
      </c>
      <c r="J71" s="208" t="s">
        <v>107</v>
      </c>
      <c r="K71" s="209" t="s">
        <v>104</v>
      </c>
      <c r="L71" s="209" t="s">
        <v>105</v>
      </c>
      <c r="M71" s="208" t="s">
        <v>125</v>
      </c>
      <c r="N71" s="208" t="s">
        <v>444</v>
      </c>
      <c r="O71" s="208" t="s">
        <v>445</v>
      </c>
      <c r="P71" s="53" t="s">
        <v>446</v>
      </c>
      <c r="Q71" s="53" t="s">
        <v>208</v>
      </c>
      <c r="R71" s="53"/>
      <c r="S71" s="53" t="s">
        <v>208</v>
      </c>
    </row>
    <row r="72" spans="1:19" ht="21.6" customHeight="1" x14ac:dyDescent="0.25">
      <c r="A72" s="221" t="s">
        <v>5465</v>
      </c>
      <c r="B72" s="53" t="s">
        <v>210</v>
      </c>
      <c r="C72" s="226" t="s">
        <v>82</v>
      </c>
      <c r="D72" s="208" t="s">
        <v>113</v>
      </c>
      <c r="E72" s="243">
        <v>41913</v>
      </c>
      <c r="F72" s="227">
        <v>45352</v>
      </c>
      <c r="G72" s="122" t="s">
        <v>138</v>
      </c>
      <c r="H72" s="123">
        <v>44711</v>
      </c>
      <c r="I72" s="208">
        <v>8</v>
      </c>
      <c r="J72" s="208" t="s">
        <v>107</v>
      </c>
      <c r="K72" s="209" t="s">
        <v>106</v>
      </c>
      <c r="L72" s="209" t="s">
        <v>105</v>
      </c>
      <c r="M72" s="208" t="s">
        <v>125</v>
      </c>
      <c r="N72" s="208" t="s">
        <v>447</v>
      </c>
      <c r="O72" s="208" t="s">
        <v>448</v>
      </c>
      <c r="P72" s="53" t="s">
        <v>449</v>
      </c>
      <c r="Q72" s="53" t="s">
        <v>208</v>
      </c>
      <c r="R72" s="53"/>
      <c r="S72" s="53" t="s">
        <v>208</v>
      </c>
    </row>
    <row r="73" spans="1:19" ht="21.6" customHeight="1" x14ac:dyDescent="0.25">
      <c r="A73" s="221" t="s">
        <v>5466</v>
      </c>
      <c r="B73" s="53" t="s">
        <v>2305</v>
      </c>
      <c r="C73" s="226" t="s">
        <v>2306</v>
      </c>
      <c r="D73" s="208" t="s">
        <v>113</v>
      </c>
      <c r="E73" s="243">
        <v>41730</v>
      </c>
      <c r="F73" s="227">
        <v>44986</v>
      </c>
      <c r="G73" s="122" t="s">
        <v>137</v>
      </c>
      <c r="H73" s="123">
        <v>45369</v>
      </c>
      <c r="I73" s="208">
        <v>8</v>
      </c>
      <c r="J73" s="208" t="s">
        <v>107</v>
      </c>
      <c r="K73" s="209" t="s">
        <v>106</v>
      </c>
      <c r="L73" s="209" t="s">
        <v>105</v>
      </c>
      <c r="M73" s="208" t="s">
        <v>125</v>
      </c>
      <c r="N73" s="208" t="s">
        <v>2308</v>
      </c>
      <c r="O73" s="208" t="s">
        <v>2309</v>
      </c>
      <c r="P73" s="53" t="s">
        <v>2310</v>
      </c>
      <c r="Q73" s="53" t="s">
        <v>208</v>
      </c>
      <c r="R73" s="53"/>
      <c r="S73" s="53" t="s">
        <v>208</v>
      </c>
    </row>
    <row r="74" spans="1:19" s="214" customFormat="1" ht="21.6" customHeight="1" x14ac:dyDescent="0.25">
      <c r="A74" s="221" t="s">
        <v>5467</v>
      </c>
      <c r="B74" s="247" t="s">
        <v>211</v>
      </c>
      <c r="C74" s="222" t="s">
        <v>83</v>
      </c>
      <c r="D74" s="211" t="s">
        <v>110</v>
      </c>
      <c r="E74" s="242">
        <v>45200</v>
      </c>
      <c r="F74" s="223">
        <v>45292</v>
      </c>
      <c r="G74" s="224" t="s">
        <v>135</v>
      </c>
      <c r="H74" s="225">
        <v>44747</v>
      </c>
      <c r="I74" s="211">
        <v>9</v>
      </c>
      <c r="J74" s="211" t="s">
        <v>120</v>
      </c>
      <c r="K74" s="212" t="s">
        <v>104</v>
      </c>
      <c r="L74" s="212" t="s">
        <v>105</v>
      </c>
      <c r="M74" s="211" t="s">
        <v>112</v>
      </c>
      <c r="N74" s="211" t="s">
        <v>450</v>
      </c>
      <c r="O74" s="211" t="s">
        <v>451</v>
      </c>
      <c r="P74" s="213" t="s">
        <v>452</v>
      </c>
      <c r="Q74" s="213" t="s">
        <v>212</v>
      </c>
      <c r="R74" s="213"/>
      <c r="S74" s="213" t="s">
        <v>212</v>
      </c>
    </row>
    <row r="75" spans="1:19" ht="21.6" customHeight="1" x14ac:dyDescent="0.25">
      <c r="A75" s="221" t="s">
        <v>5468</v>
      </c>
      <c r="B75" s="53" t="s">
        <v>213</v>
      </c>
      <c r="C75" s="226" t="s">
        <v>84</v>
      </c>
      <c r="D75" s="208" t="s">
        <v>113</v>
      </c>
      <c r="E75" s="243">
        <v>42461</v>
      </c>
      <c r="F75" s="227">
        <v>45292</v>
      </c>
      <c r="G75" s="122" t="s">
        <v>136</v>
      </c>
      <c r="H75" s="123">
        <v>43707</v>
      </c>
      <c r="I75" s="208">
        <v>8</v>
      </c>
      <c r="J75" s="208" t="s">
        <v>107</v>
      </c>
      <c r="K75" s="209" t="s">
        <v>106</v>
      </c>
      <c r="L75" s="209" t="s">
        <v>105</v>
      </c>
      <c r="M75" s="208" t="s">
        <v>125</v>
      </c>
      <c r="N75" s="208" t="s">
        <v>453</v>
      </c>
      <c r="O75" s="208" t="s">
        <v>454</v>
      </c>
      <c r="P75" s="53" t="s">
        <v>455</v>
      </c>
      <c r="Q75" s="53" t="s">
        <v>212</v>
      </c>
      <c r="R75" s="53"/>
      <c r="S75" s="53" t="s">
        <v>212</v>
      </c>
    </row>
    <row r="76" spans="1:19" ht="21.6" customHeight="1" x14ac:dyDescent="0.25">
      <c r="A76" s="221" t="s">
        <v>5469</v>
      </c>
      <c r="B76" s="53" t="s">
        <v>215</v>
      </c>
      <c r="C76" s="226" t="s">
        <v>86</v>
      </c>
      <c r="D76" s="208" t="s">
        <v>110</v>
      </c>
      <c r="E76" s="243">
        <v>45383</v>
      </c>
      <c r="F76" s="227">
        <v>45292</v>
      </c>
      <c r="G76" s="122" t="s">
        <v>138</v>
      </c>
      <c r="H76" s="123">
        <v>44351</v>
      </c>
      <c r="I76" s="208">
        <v>8</v>
      </c>
      <c r="J76" s="208" t="s">
        <v>107</v>
      </c>
      <c r="K76" s="209" t="s">
        <v>106</v>
      </c>
      <c r="L76" s="209" t="s">
        <v>105</v>
      </c>
      <c r="M76" s="208" t="s">
        <v>125</v>
      </c>
      <c r="N76" s="208" t="s">
        <v>458</v>
      </c>
      <c r="O76" s="208" t="s">
        <v>238</v>
      </c>
      <c r="P76" s="53" t="s">
        <v>459</v>
      </c>
      <c r="Q76" s="53" t="s">
        <v>212</v>
      </c>
      <c r="R76" s="53"/>
      <c r="S76" s="53" t="s">
        <v>212</v>
      </c>
    </row>
    <row r="77" spans="1:19" s="214" customFormat="1" ht="21.6" customHeight="1" x14ac:dyDescent="0.25">
      <c r="A77" s="221" t="s">
        <v>5470</v>
      </c>
      <c r="B77" s="247" t="s">
        <v>4551</v>
      </c>
      <c r="C77" s="222" t="s">
        <v>4552</v>
      </c>
      <c r="D77" s="211" t="s">
        <v>113</v>
      </c>
      <c r="E77" s="242">
        <v>44105</v>
      </c>
      <c r="F77" s="223">
        <v>45352</v>
      </c>
      <c r="G77" s="224" t="s">
        <v>135</v>
      </c>
      <c r="H77" s="225">
        <v>45369</v>
      </c>
      <c r="I77" s="211">
        <v>9</v>
      </c>
      <c r="J77" s="211" t="s">
        <v>107</v>
      </c>
      <c r="K77" s="212" t="s">
        <v>106</v>
      </c>
      <c r="L77" s="212" t="s">
        <v>105</v>
      </c>
      <c r="M77" s="211" t="s">
        <v>112</v>
      </c>
      <c r="N77" s="211" t="s">
        <v>4553</v>
      </c>
      <c r="O77" s="211">
        <v>81363124175</v>
      </c>
      <c r="P77" s="213" t="s">
        <v>4554</v>
      </c>
      <c r="Q77" s="213" t="s">
        <v>463</v>
      </c>
      <c r="R77" s="213"/>
      <c r="S77" s="213" t="s">
        <v>463</v>
      </c>
    </row>
    <row r="78" spans="1:19" ht="21.6" customHeight="1" x14ac:dyDescent="0.25">
      <c r="A78" s="221" t="s">
        <v>5471</v>
      </c>
      <c r="B78" s="53" t="s">
        <v>217</v>
      </c>
      <c r="C78" s="226" t="s">
        <v>88</v>
      </c>
      <c r="D78" s="208" t="s">
        <v>110</v>
      </c>
      <c r="E78" s="243">
        <v>43556</v>
      </c>
      <c r="F78" s="227">
        <v>45352</v>
      </c>
      <c r="G78" s="122" t="s">
        <v>136</v>
      </c>
      <c r="H78" s="123">
        <v>44231</v>
      </c>
      <c r="I78" s="208">
        <v>8</v>
      </c>
      <c r="J78" s="208" t="s">
        <v>118</v>
      </c>
      <c r="K78" s="209" t="s">
        <v>106</v>
      </c>
      <c r="L78" s="209" t="s">
        <v>105</v>
      </c>
      <c r="M78" s="208" t="s">
        <v>125</v>
      </c>
      <c r="N78" s="208" t="s">
        <v>464</v>
      </c>
      <c r="O78" s="208" t="s">
        <v>465</v>
      </c>
      <c r="P78" s="53" t="s">
        <v>466</v>
      </c>
      <c r="Q78" s="53" t="s">
        <v>463</v>
      </c>
      <c r="R78" s="53"/>
      <c r="S78" s="53" t="s">
        <v>463</v>
      </c>
    </row>
    <row r="79" spans="1:19" ht="21.6" customHeight="1" x14ac:dyDescent="0.25">
      <c r="A79" s="221" t="s">
        <v>5472</v>
      </c>
      <c r="B79" s="53" t="s">
        <v>218</v>
      </c>
      <c r="C79" s="226" t="s">
        <v>89</v>
      </c>
      <c r="D79" s="208" t="s">
        <v>115</v>
      </c>
      <c r="E79" s="243">
        <v>44470</v>
      </c>
      <c r="F79" s="227">
        <v>45292</v>
      </c>
      <c r="G79" s="122" t="s">
        <v>138</v>
      </c>
      <c r="H79" s="123">
        <v>44105</v>
      </c>
      <c r="I79" s="208">
        <v>8</v>
      </c>
      <c r="J79" s="208" t="s">
        <v>120</v>
      </c>
      <c r="K79" s="209" t="s">
        <v>104</v>
      </c>
      <c r="L79" s="209" t="s">
        <v>105</v>
      </c>
      <c r="M79" s="208" t="s">
        <v>125</v>
      </c>
      <c r="N79" s="208" t="s">
        <v>467</v>
      </c>
      <c r="O79" s="208" t="s">
        <v>468</v>
      </c>
      <c r="P79" s="53" t="s">
        <v>469</v>
      </c>
      <c r="Q79" s="53" t="s">
        <v>463</v>
      </c>
      <c r="R79" s="53"/>
      <c r="S79" s="53" t="s">
        <v>463</v>
      </c>
    </row>
    <row r="80" spans="1:19" ht="21.6" customHeight="1" x14ac:dyDescent="0.25">
      <c r="A80" s="221" t="s">
        <v>5473</v>
      </c>
      <c r="B80" s="53" t="s">
        <v>219</v>
      </c>
      <c r="C80" s="226" t="s">
        <v>90</v>
      </c>
      <c r="D80" s="208" t="s">
        <v>110</v>
      </c>
      <c r="E80" s="243">
        <v>42461</v>
      </c>
      <c r="F80" s="227">
        <v>45231</v>
      </c>
      <c r="G80" s="122" t="s">
        <v>134</v>
      </c>
      <c r="H80" s="123">
        <v>42732</v>
      </c>
      <c r="I80" s="208">
        <v>8</v>
      </c>
      <c r="J80" s="208" t="s">
        <v>118</v>
      </c>
      <c r="K80" s="209" t="s">
        <v>106</v>
      </c>
      <c r="L80" s="209" t="s">
        <v>105</v>
      </c>
      <c r="M80" s="208" t="s">
        <v>125</v>
      </c>
      <c r="N80" s="208" t="s">
        <v>470</v>
      </c>
      <c r="O80" s="208" t="s">
        <v>471</v>
      </c>
      <c r="P80" s="53" t="s">
        <v>472</v>
      </c>
      <c r="Q80" s="53" t="s">
        <v>463</v>
      </c>
      <c r="R80" s="53"/>
      <c r="S80" s="53" t="s">
        <v>463</v>
      </c>
    </row>
    <row r="81" spans="1:19" s="10" customFormat="1" ht="21.95" customHeight="1" x14ac:dyDescent="0.25">
      <c r="A81" s="221" t="s">
        <v>5474</v>
      </c>
      <c r="B81" s="254" t="s">
        <v>5003</v>
      </c>
      <c r="C81" s="253" t="s">
        <v>5004</v>
      </c>
      <c r="D81" s="3" t="s">
        <v>113</v>
      </c>
      <c r="E81" s="4">
        <v>41913</v>
      </c>
      <c r="F81" s="4">
        <v>44986</v>
      </c>
      <c r="G81" s="255" t="s">
        <v>5517</v>
      </c>
      <c r="H81" s="5" t="s">
        <v>5518</v>
      </c>
      <c r="I81" s="3">
        <v>8</v>
      </c>
      <c r="J81" s="3" t="s">
        <v>111</v>
      </c>
      <c r="K81" s="6" t="s">
        <v>104</v>
      </c>
      <c r="L81" s="6" t="s">
        <v>105</v>
      </c>
      <c r="M81" s="3" t="s">
        <v>125</v>
      </c>
      <c r="N81" s="3" t="s">
        <v>5005</v>
      </c>
      <c r="O81" s="3" t="s">
        <v>5006</v>
      </c>
      <c r="P81" s="2" t="s">
        <v>5007</v>
      </c>
      <c r="Q81" s="213" t="s">
        <v>221</v>
      </c>
      <c r="R81" s="2"/>
      <c r="S81" s="213" t="s">
        <v>221</v>
      </c>
    </row>
    <row r="82" spans="1:19" s="214" customFormat="1" ht="21.6" customHeight="1" x14ac:dyDescent="0.25">
      <c r="A82" s="221" t="s">
        <v>5475</v>
      </c>
      <c r="B82" s="137" t="s">
        <v>222</v>
      </c>
      <c r="C82" s="222" t="s">
        <v>92</v>
      </c>
      <c r="D82" s="211" t="s">
        <v>115</v>
      </c>
      <c r="E82" s="242">
        <v>44652</v>
      </c>
      <c r="F82" s="223">
        <v>44927</v>
      </c>
      <c r="G82" s="224" t="s">
        <v>136</v>
      </c>
      <c r="H82" s="225">
        <v>44351</v>
      </c>
      <c r="I82" s="211">
        <v>8</v>
      </c>
      <c r="J82" s="211" t="s">
        <v>120</v>
      </c>
      <c r="K82" s="212" t="s">
        <v>104</v>
      </c>
      <c r="L82" s="212" t="s">
        <v>105</v>
      </c>
      <c r="M82" s="211" t="s">
        <v>125</v>
      </c>
      <c r="N82" s="211" t="s">
        <v>476</v>
      </c>
      <c r="O82" s="211" t="s">
        <v>477</v>
      </c>
      <c r="P82" s="213" t="s">
        <v>478</v>
      </c>
      <c r="Q82" s="213" t="s">
        <v>221</v>
      </c>
      <c r="R82" s="213"/>
      <c r="S82" s="213" t="s">
        <v>221</v>
      </c>
    </row>
    <row r="83" spans="1:19" ht="21.6" customHeight="1" x14ac:dyDescent="0.25">
      <c r="A83" s="221" t="s">
        <v>5476</v>
      </c>
      <c r="B83" s="53" t="s">
        <v>223</v>
      </c>
      <c r="C83" s="226" t="s">
        <v>93</v>
      </c>
      <c r="D83" s="208" t="s">
        <v>113</v>
      </c>
      <c r="E83" s="243">
        <v>42826</v>
      </c>
      <c r="F83" s="227">
        <v>44927</v>
      </c>
      <c r="G83" s="122" t="s">
        <v>137</v>
      </c>
      <c r="H83" s="123">
        <v>43742</v>
      </c>
      <c r="I83" s="208">
        <v>8</v>
      </c>
      <c r="J83" s="208" t="s">
        <v>107</v>
      </c>
      <c r="K83" s="209" t="s">
        <v>106</v>
      </c>
      <c r="L83" s="209" t="s">
        <v>105</v>
      </c>
      <c r="M83" s="208" t="s">
        <v>125</v>
      </c>
      <c r="N83" s="208" t="s">
        <v>479</v>
      </c>
      <c r="O83" s="208" t="s">
        <v>480</v>
      </c>
      <c r="P83" s="53" t="s">
        <v>481</v>
      </c>
      <c r="Q83" s="53" t="s">
        <v>221</v>
      </c>
      <c r="R83" s="53"/>
      <c r="S83" s="53" t="s">
        <v>221</v>
      </c>
    </row>
    <row r="84" spans="1:19" ht="21.6" customHeight="1" x14ac:dyDescent="0.25">
      <c r="A84" s="221" t="s">
        <v>5477</v>
      </c>
      <c r="B84" s="53" t="s">
        <v>224</v>
      </c>
      <c r="C84" s="226" t="s">
        <v>94</v>
      </c>
      <c r="D84" s="208" t="s">
        <v>115</v>
      </c>
      <c r="E84" s="243">
        <v>44287</v>
      </c>
      <c r="F84" s="227">
        <v>44927</v>
      </c>
      <c r="G84" s="122" t="s">
        <v>138</v>
      </c>
      <c r="H84" s="123">
        <v>44130</v>
      </c>
      <c r="I84" s="208">
        <v>8</v>
      </c>
      <c r="J84" s="208" t="s">
        <v>120</v>
      </c>
      <c r="K84" s="209" t="s">
        <v>106</v>
      </c>
      <c r="L84" s="209" t="s">
        <v>105</v>
      </c>
      <c r="M84" s="208" t="s">
        <v>125</v>
      </c>
      <c r="N84" s="208" t="s">
        <v>482</v>
      </c>
      <c r="O84" s="208" t="s">
        <v>483</v>
      </c>
      <c r="P84" s="53" t="s">
        <v>484</v>
      </c>
      <c r="Q84" s="53" t="s">
        <v>221</v>
      </c>
      <c r="R84" s="53"/>
      <c r="S84" s="53" t="s">
        <v>221</v>
      </c>
    </row>
    <row r="85" spans="1:19" s="214" customFormat="1" ht="21.6" customHeight="1" x14ac:dyDescent="0.25">
      <c r="A85" s="221" t="s">
        <v>5478</v>
      </c>
      <c r="B85" s="247" t="s">
        <v>226</v>
      </c>
      <c r="C85" s="222" t="s">
        <v>100</v>
      </c>
      <c r="D85" s="211" t="s">
        <v>110</v>
      </c>
      <c r="E85" s="242">
        <v>44835</v>
      </c>
      <c r="F85" s="223">
        <v>45536</v>
      </c>
      <c r="G85" s="224" t="s">
        <v>135</v>
      </c>
      <c r="H85" s="225">
        <v>44778</v>
      </c>
      <c r="I85" s="211">
        <v>9</v>
      </c>
      <c r="J85" s="211" t="s">
        <v>111</v>
      </c>
      <c r="K85" s="212" t="s">
        <v>106</v>
      </c>
      <c r="L85" s="212" t="s">
        <v>105</v>
      </c>
      <c r="M85" s="211" t="s">
        <v>112</v>
      </c>
      <c r="N85" s="211" t="s">
        <v>485</v>
      </c>
      <c r="O85" s="211" t="s">
        <v>486</v>
      </c>
      <c r="P85" s="213" t="s">
        <v>487</v>
      </c>
      <c r="Q85" s="213" t="s">
        <v>227</v>
      </c>
      <c r="R85" s="213"/>
      <c r="S85" s="213" t="s">
        <v>227</v>
      </c>
    </row>
    <row r="86" spans="1:19" ht="21.6" customHeight="1" x14ac:dyDescent="0.25">
      <c r="A86" s="221" t="s">
        <v>5479</v>
      </c>
      <c r="B86" s="53" t="s">
        <v>228</v>
      </c>
      <c r="C86" s="226" t="s">
        <v>96</v>
      </c>
      <c r="D86" s="208" t="s">
        <v>110</v>
      </c>
      <c r="E86" s="243">
        <v>45017</v>
      </c>
      <c r="F86" s="227">
        <v>45292</v>
      </c>
      <c r="G86" s="122" t="s">
        <v>136</v>
      </c>
      <c r="H86" s="123">
        <v>44130</v>
      </c>
      <c r="I86" s="208">
        <v>8</v>
      </c>
      <c r="J86" s="208" t="s">
        <v>107</v>
      </c>
      <c r="K86" s="209" t="s">
        <v>106</v>
      </c>
      <c r="L86" s="209" t="s">
        <v>105</v>
      </c>
      <c r="M86" s="208" t="s">
        <v>125</v>
      </c>
      <c r="N86" s="208" t="s">
        <v>488</v>
      </c>
      <c r="O86" s="208" t="s">
        <v>489</v>
      </c>
      <c r="P86" s="53" t="s">
        <v>490</v>
      </c>
      <c r="Q86" s="53" t="s">
        <v>227</v>
      </c>
      <c r="R86" s="53"/>
      <c r="S86" s="53" t="s">
        <v>227</v>
      </c>
    </row>
    <row r="87" spans="1:19" ht="21.6" customHeight="1" x14ac:dyDescent="0.25">
      <c r="A87" s="221" t="s">
        <v>5480</v>
      </c>
      <c r="B87" s="53" t="s">
        <v>229</v>
      </c>
      <c r="C87" s="226" t="s">
        <v>97</v>
      </c>
      <c r="D87" s="208" t="s">
        <v>110</v>
      </c>
      <c r="E87" s="243">
        <v>44287</v>
      </c>
      <c r="F87" s="227">
        <v>45566</v>
      </c>
      <c r="G87" s="122" t="s">
        <v>137</v>
      </c>
      <c r="H87" s="123">
        <v>42732</v>
      </c>
      <c r="I87" s="208">
        <v>8</v>
      </c>
      <c r="J87" s="208" t="s">
        <v>107</v>
      </c>
      <c r="K87" s="209" t="s">
        <v>104</v>
      </c>
      <c r="L87" s="209" t="s">
        <v>105</v>
      </c>
      <c r="M87" s="208" t="s">
        <v>125</v>
      </c>
      <c r="N87" s="208" t="s">
        <v>491</v>
      </c>
      <c r="O87" s="208" t="s">
        <v>492</v>
      </c>
      <c r="P87" s="53" t="s">
        <v>493</v>
      </c>
      <c r="Q87" s="53" t="s">
        <v>227</v>
      </c>
      <c r="R87" s="53"/>
      <c r="S87" s="53" t="s">
        <v>227</v>
      </c>
    </row>
    <row r="88" spans="1:19" ht="21.6" customHeight="1" x14ac:dyDescent="0.25">
      <c r="A88" s="256" t="s">
        <v>5481</v>
      </c>
      <c r="B88" s="217" t="s">
        <v>497</v>
      </c>
      <c r="C88" s="231" t="s">
        <v>99</v>
      </c>
      <c r="D88" s="215" t="s">
        <v>115</v>
      </c>
      <c r="E88" s="244">
        <v>44287</v>
      </c>
      <c r="F88" s="232">
        <v>45352</v>
      </c>
      <c r="G88" s="233" t="s">
        <v>134</v>
      </c>
      <c r="H88" s="234">
        <v>44567</v>
      </c>
      <c r="I88" s="215">
        <v>8</v>
      </c>
      <c r="J88" s="215" t="s">
        <v>103</v>
      </c>
      <c r="K88" s="216" t="s">
        <v>106</v>
      </c>
      <c r="L88" s="216" t="s">
        <v>105</v>
      </c>
      <c r="M88" s="215" t="s">
        <v>125</v>
      </c>
      <c r="N88" s="215" t="s">
        <v>498</v>
      </c>
      <c r="O88" s="215" t="s">
        <v>499</v>
      </c>
      <c r="P88" s="217" t="s">
        <v>500</v>
      </c>
      <c r="Q88" s="217" t="s">
        <v>227</v>
      </c>
      <c r="R88" s="217"/>
      <c r="S88" s="217" t="s">
        <v>227</v>
      </c>
    </row>
    <row r="90" spans="1:19" s="64" customFormat="1" ht="15.75" x14ac:dyDescent="0.25">
      <c r="A90" s="62" t="s">
        <v>5380</v>
      </c>
      <c r="B90" s="63" t="s">
        <v>5381</v>
      </c>
      <c r="E90" s="143"/>
      <c r="F90" s="66"/>
      <c r="H90" s="66"/>
      <c r="M90" s="68"/>
      <c r="N90" s="68"/>
    </row>
    <row r="91" spans="1:19" s="64" customFormat="1" ht="15.75" x14ac:dyDescent="0.25">
      <c r="A91" s="62" t="s">
        <v>5383</v>
      </c>
      <c r="B91" s="63" t="s">
        <v>5384</v>
      </c>
      <c r="E91" s="142">
        <v>1</v>
      </c>
      <c r="F91" s="66"/>
      <c r="G91" s="69"/>
      <c r="H91" s="66"/>
      <c r="R91" s="67" t="s">
        <v>5519</v>
      </c>
    </row>
    <row r="92" spans="1:19" s="64" customFormat="1" ht="15.75" x14ac:dyDescent="0.25">
      <c r="A92" s="62" t="s">
        <v>5383</v>
      </c>
      <c r="B92" s="63" t="s">
        <v>5386</v>
      </c>
      <c r="E92" s="142">
        <v>1</v>
      </c>
      <c r="F92" s="66"/>
      <c r="H92" s="66"/>
      <c r="R92" s="70" t="s">
        <v>5385</v>
      </c>
    </row>
    <row r="93" spans="1:19" s="64" customFormat="1" ht="15.75" x14ac:dyDescent="0.25">
      <c r="A93" s="62" t="s">
        <v>5383</v>
      </c>
      <c r="B93" s="63" t="s">
        <v>5387</v>
      </c>
      <c r="C93" s="63" t="s">
        <v>5388</v>
      </c>
      <c r="D93" s="70">
        <v>5</v>
      </c>
      <c r="E93" s="147">
        <f>SUM(D93:D94)</f>
        <v>22</v>
      </c>
      <c r="F93" s="66"/>
      <c r="H93" s="66"/>
      <c r="N93" s="64" t="s">
        <v>5383</v>
      </c>
      <c r="R93" s="70"/>
    </row>
    <row r="94" spans="1:19" s="64" customFormat="1" ht="15.75" x14ac:dyDescent="0.25">
      <c r="A94" s="62" t="s">
        <v>5383</v>
      </c>
      <c r="B94" s="63"/>
      <c r="C94" s="63" t="s">
        <v>5389</v>
      </c>
      <c r="D94" s="72">
        <v>17</v>
      </c>
      <c r="E94" s="143"/>
      <c r="F94" s="66"/>
      <c r="H94" s="66"/>
      <c r="R94" s="70"/>
    </row>
    <row r="95" spans="1:19" s="64" customFormat="1" ht="15.75" x14ac:dyDescent="0.25">
      <c r="A95" s="62" t="s">
        <v>5383</v>
      </c>
      <c r="B95" s="63"/>
      <c r="E95" s="143"/>
      <c r="F95" s="66"/>
      <c r="H95" s="66"/>
      <c r="R95" s="73" t="s">
        <v>5390</v>
      </c>
    </row>
    <row r="96" spans="1:19" s="64" customFormat="1" ht="15.75" x14ac:dyDescent="0.25">
      <c r="A96" s="70"/>
      <c r="B96" s="63" t="s">
        <v>5392</v>
      </c>
      <c r="C96" s="63" t="s">
        <v>5393</v>
      </c>
      <c r="D96" s="64">
        <v>2</v>
      </c>
      <c r="E96" s="147">
        <f>SUM(D96:D97)</f>
        <v>49</v>
      </c>
      <c r="F96" s="66"/>
      <c r="H96" s="66"/>
      <c r="R96" s="70" t="s">
        <v>5391</v>
      </c>
    </row>
    <row r="97" spans="1:19" s="66" customFormat="1" ht="16.5" x14ac:dyDescent="0.25">
      <c r="A97" s="70"/>
      <c r="B97" s="63"/>
      <c r="C97" s="112" t="s">
        <v>5394</v>
      </c>
      <c r="D97" s="74">
        <v>47</v>
      </c>
      <c r="E97" s="151" t="s">
        <v>5383</v>
      </c>
      <c r="G97" s="64"/>
    </row>
    <row r="98" spans="1:19" s="66" customFormat="1" ht="15.75" x14ac:dyDescent="0.25">
      <c r="A98" s="70"/>
      <c r="B98" s="63"/>
      <c r="D98" s="64"/>
      <c r="E98" s="143"/>
      <c r="G98" s="64"/>
    </row>
    <row r="99" spans="1:19" s="66" customFormat="1" ht="15.75" x14ac:dyDescent="0.25">
      <c r="A99" s="70"/>
      <c r="B99" s="63" t="s">
        <v>5395</v>
      </c>
      <c r="C99" s="64"/>
      <c r="D99" s="74"/>
      <c r="E99" s="152">
        <f>SUM(E91:E96)</f>
        <v>73</v>
      </c>
      <c r="G99" s="64"/>
    </row>
    <row r="100" spans="1:19" s="66" customFormat="1" ht="15.75" x14ac:dyDescent="0.25">
      <c r="A100" s="70"/>
      <c r="B100" s="63" t="s">
        <v>5396</v>
      </c>
      <c r="C100" s="64"/>
      <c r="D100" s="64"/>
      <c r="E100" s="153">
        <v>6</v>
      </c>
      <c r="G100" s="64"/>
    </row>
    <row r="101" spans="1:19" s="66" customFormat="1" ht="15.75" x14ac:dyDescent="0.25">
      <c r="A101" s="70"/>
      <c r="B101" s="63" t="s">
        <v>5494</v>
      </c>
      <c r="C101" s="64"/>
      <c r="D101" s="64"/>
      <c r="E101" s="153">
        <v>1</v>
      </c>
      <c r="G101" s="64"/>
    </row>
    <row r="102" spans="1:19" s="66" customFormat="1" ht="16.5" thickBot="1" x14ac:dyDescent="0.3">
      <c r="A102" s="70"/>
      <c r="B102" s="63" t="s">
        <v>5397</v>
      </c>
      <c r="C102" s="64"/>
      <c r="D102" s="78"/>
      <c r="E102" s="155">
        <f>E99+E100+E101</f>
        <v>80</v>
      </c>
      <c r="G102" s="64"/>
    </row>
    <row r="103" spans="1:19" s="218" customFormat="1" ht="15.75" thickTop="1" x14ac:dyDescent="0.25">
      <c r="A103" s="108"/>
      <c r="B103" s="108"/>
      <c r="C103" s="108"/>
      <c r="D103" s="108"/>
      <c r="E103" s="159"/>
      <c r="F103" s="108"/>
      <c r="G103" s="108"/>
      <c r="J103" s="108"/>
      <c r="K103" s="108"/>
      <c r="L103" s="108"/>
      <c r="M103" s="108"/>
      <c r="N103" s="108"/>
      <c r="O103" s="108"/>
      <c r="P103" s="108"/>
      <c r="Q103" s="108"/>
      <c r="R103" s="108"/>
      <c r="S103" s="108"/>
    </row>
    <row r="108" spans="1:19" x14ac:dyDescent="0.25">
      <c r="B108" s="245" t="s">
        <v>5510</v>
      </c>
    </row>
    <row r="109" spans="1:19" s="218" customFormat="1" x14ac:dyDescent="0.25">
      <c r="A109" s="108"/>
      <c r="B109" s="108"/>
      <c r="C109" s="108"/>
      <c r="D109" s="108"/>
      <c r="E109" s="159"/>
      <c r="F109" s="108"/>
      <c r="G109" s="108">
        <f>2024-2003</f>
        <v>21</v>
      </c>
      <c r="J109" s="108"/>
      <c r="K109" s="108"/>
      <c r="L109" s="108"/>
      <c r="M109" s="108"/>
      <c r="N109" s="108"/>
      <c r="O109" s="108"/>
      <c r="P109" s="108"/>
      <c r="Q109" s="108"/>
      <c r="R109" s="108"/>
      <c r="S109" s="108"/>
    </row>
    <row r="110" spans="1:19" s="218" customFormat="1" x14ac:dyDescent="0.25">
      <c r="A110" s="108"/>
      <c r="B110" s="251" t="s">
        <v>5515</v>
      </c>
      <c r="C110" s="235" t="s">
        <v>5516</v>
      </c>
      <c r="D110" s="108"/>
      <c r="E110" s="159"/>
      <c r="F110" s="108"/>
      <c r="G110" s="108"/>
      <c r="J110" s="108"/>
      <c r="K110" s="108"/>
      <c r="L110" s="108"/>
      <c r="M110" s="108"/>
      <c r="N110" s="108"/>
      <c r="O110" s="108"/>
      <c r="P110" s="108"/>
      <c r="Q110" s="108"/>
      <c r="R110" s="108"/>
      <c r="S110" s="108"/>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5:S55 N57:S59 N55:P55 Q77:S77 N45:S47 Q44:S44 Q56:S56 N74:S76 Q14 S14 N33:S43 N61:S72 N25:S31 Q73:S73 N78:S80 N15:S22 N23:Q23 S23 N50:S54 N82:S88">
    <cfRule type="cellIs" dxfId="169" priority="20" stopIfTrue="1" operator="equal">
      <formula>"Pensiun"</formula>
    </cfRule>
  </conditionalFormatting>
  <conditionalFormatting sqref="N11:P11 R11">
    <cfRule type="cellIs" dxfId="168" priority="19" stopIfTrue="1" operator="equal">
      <formula>"Pensiun"</formula>
    </cfRule>
  </conditionalFormatting>
  <conditionalFormatting sqref="N24:P24">
    <cfRule type="cellIs" dxfId="167" priority="18" stopIfTrue="1" operator="equal">
      <formula>"Pensiun"</formula>
    </cfRule>
  </conditionalFormatting>
  <conditionalFormatting sqref="N49:P49">
    <cfRule type="cellIs" dxfId="166" priority="17" stopIfTrue="1" operator="equal">
      <formula>"Pensiun"</formula>
    </cfRule>
  </conditionalFormatting>
  <conditionalFormatting sqref="N48:P48">
    <cfRule type="cellIs" dxfId="165" priority="16" stopIfTrue="1" operator="equal">
      <formula>"Pensiun"</formula>
    </cfRule>
  </conditionalFormatting>
  <conditionalFormatting sqref="N32:P32">
    <cfRule type="cellIs" dxfId="164" priority="15" stopIfTrue="1" operator="equal">
      <formula>"Pensiun"</formula>
    </cfRule>
  </conditionalFormatting>
  <conditionalFormatting sqref="N60:S60">
    <cfRule type="cellIs" dxfId="163" priority="14" stopIfTrue="1" operator="equal">
      <formula>"Pensiun"</formula>
    </cfRule>
  </conditionalFormatting>
  <conditionalFormatting sqref="N77:P77">
    <cfRule type="cellIs" dxfId="162" priority="13" stopIfTrue="1" operator="equal">
      <formula>"Pensiun"</formula>
    </cfRule>
  </conditionalFormatting>
  <conditionalFormatting sqref="N56:P56">
    <cfRule type="cellIs" dxfId="161" priority="12" stopIfTrue="1" operator="equal">
      <formula>"Pensiun"</formula>
    </cfRule>
  </conditionalFormatting>
  <conditionalFormatting sqref="N44:P44">
    <cfRule type="cellIs" dxfId="160" priority="11" stopIfTrue="1" operator="equal">
      <formula>"Pensiun"</formula>
    </cfRule>
  </conditionalFormatting>
  <conditionalFormatting sqref="N73:P73">
    <cfRule type="cellIs" dxfId="159" priority="10" stopIfTrue="1" operator="equal">
      <formula>"Pensiun"</formula>
    </cfRule>
  </conditionalFormatting>
  <conditionalFormatting sqref="N14:P14">
    <cfRule type="cellIs" dxfId="158" priority="9" stopIfTrue="1" operator="equal">
      <formula>"Pensiun"</formula>
    </cfRule>
  </conditionalFormatting>
  <conditionalFormatting sqref="Q24:S24">
    <cfRule type="cellIs" dxfId="157" priority="8" stopIfTrue="1" operator="equal">
      <formula>"Pensiun"</formula>
    </cfRule>
  </conditionalFormatting>
  <conditionalFormatting sqref="Q32:S32">
    <cfRule type="cellIs" dxfId="156" priority="7" stopIfTrue="1" operator="equal">
      <formula>"Pensiun"</formula>
    </cfRule>
  </conditionalFormatting>
  <conditionalFormatting sqref="Q48:S48">
    <cfRule type="cellIs" dxfId="155" priority="6" stopIfTrue="1" operator="equal">
      <formula>"Pensiun"</formula>
    </cfRule>
  </conditionalFormatting>
  <conditionalFormatting sqref="Q49:S49">
    <cfRule type="cellIs" dxfId="154" priority="5" stopIfTrue="1" operator="equal">
      <formula>"Pensiun"</formula>
    </cfRule>
  </conditionalFormatting>
  <conditionalFormatting sqref="Q55">
    <cfRule type="cellIs" dxfId="153" priority="4" stopIfTrue="1" operator="equal">
      <formula>"Pensiun"</formula>
    </cfRule>
  </conditionalFormatting>
  <conditionalFormatting sqref="N81:P81 R81">
    <cfRule type="cellIs" dxfId="152" priority="3" stopIfTrue="1" operator="equal">
      <formula>"Pensiun"</formula>
    </cfRule>
  </conditionalFormatting>
  <conditionalFormatting sqref="Q81">
    <cfRule type="cellIs" dxfId="151" priority="2" stopIfTrue="1" operator="equal">
      <formula>"Pensiun"</formula>
    </cfRule>
  </conditionalFormatting>
  <conditionalFormatting sqref="S81">
    <cfRule type="cellIs" dxfId="150" priority="1" stopIfTrue="1" operator="equal">
      <formula>"Pensiun"</formula>
    </cfRule>
  </conditionalFormatting>
  <dataValidations count="2">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s>
  <hyperlinks>
    <hyperlink ref="B108" r:id="rId1"/>
    <hyperlink ref="B110" r:id="rId2"/>
  </hyperlink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3"/>
  <headerFooter>
    <oddFooter xml:space="preserve">&amp;R&amp;10Page &amp;P of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8"/>
  <sheetViews>
    <sheetView view="pageBreakPreview" zoomScale="85" zoomScaleNormal="85" zoomScaleSheetLayoutView="85" workbookViewId="0">
      <selection activeCell="B27" sqref="B27"/>
    </sheetView>
  </sheetViews>
  <sheetFormatPr defaultColWidth="9.140625" defaultRowHeight="15" x14ac:dyDescent="0.25"/>
  <cols>
    <col min="1" max="1" width="6.28515625" style="108" customWidth="1"/>
    <col min="2" max="2" width="41" style="10" customWidth="1"/>
    <col min="3" max="3" width="20.42578125" style="10" customWidth="1"/>
    <col min="4" max="4" width="7.5703125" style="10" customWidth="1"/>
    <col min="5" max="6" width="10.28515625" style="10" customWidth="1"/>
    <col min="7" max="7" width="51.7109375" style="10" customWidth="1"/>
    <col min="8" max="8" width="10.28515625" style="19"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hidden="1" customWidth="1"/>
    <col min="15" max="15" width="15.7109375" style="10" hidden="1" customWidth="1"/>
    <col min="16" max="16" width="30" style="10" hidden="1" customWidth="1"/>
    <col min="17" max="17" width="38.140625" style="10" customWidth="1"/>
    <col min="18" max="18" width="29.5703125" style="10" customWidth="1"/>
    <col min="19" max="19" width="37.140625" style="10" customWidth="1"/>
    <col min="20" max="16384" width="9.140625" style="10"/>
  </cols>
  <sheetData>
    <row r="1" spans="1:19" ht="15.75" x14ac:dyDescent="0.25">
      <c r="A1" s="102" t="s">
        <v>15</v>
      </c>
      <c r="B1" s="12"/>
      <c r="C1" s="12"/>
      <c r="D1" s="12"/>
      <c r="E1" s="12"/>
      <c r="F1" s="12"/>
      <c r="G1" s="12"/>
      <c r="H1" s="12"/>
      <c r="I1" s="12"/>
      <c r="J1" s="12"/>
      <c r="K1" s="12"/>
      <c r="L1" s="12"/>
      <c r="M1" s="12"/>
      <c r="N1" s="12"/>
      <c r="O1" s="12"/>
      <c r="P1" s="12"/>
      <c r="Q1" s="12"/>
      <c r="R1" s="12"/>
      <c r="S1" s="12"/>
    </row>
    <row r="2" spans="1:19" ht="15.75" x14ac:dyDescent="0.25">
      <c r="A2" s="102" t="s">
        <v>16</v>
      </c>
      <c r="B2" s="12"/>
      <c r="C2" s="12"/>
      <c r="D2" s="12"/>
      <c r="E2" s="12"/>
      <c r="F2" s="12"/>
      <c r="G2" s="12"/>
      <c r="H2" s="12"/>
      <c r="I2" s="12"/>
      <c r="J2" s="12"/>
      <c r="K2" s="12"/>
      <c r="L2" s="12"/>
      <c r="M2" s="12"/>
      <c r="N2" s="12"/>
      <c r="O2" s="12"/>
      <c r="P2" s="12"/>
      <c r="Q2" s="12"/>
      <c r="R2" s="12"/>
      <c r="S2" s="12"/>
    </row>
    <row r="3" spans="1:19" ht="15.75" x14ac:dyDescent="0.25">
      <c r="A3" s="102" t="s">
        <v>5398</v>
      </c>
      <c r="B3" s="9"/>
      <c r="C3" s="12"/>
      <c r="D3" s="12"/>
      <c r="E3" s="12"/>
      <c r="F3" s="12"/>
      <c r="G3" s="12"/>
      <c r="H3" s="12"/>
      <c r="I3" s="12"/>
      <c r="J3" s="12"/>
      <c r="K3" s="12"/>
      <c r="L3" s="12"/>
      <c r="M3" s="12"/>
      <c r="N3" s="12"/>
      <c r="O3" s="12"/>
      <c r="P3" s="12"/>
      <c r="Q3" s="12"/>
      <c r="R3" s="12"/>
      <c r="S3" s="12"/>
    </row>
    <row r="4" spans="1:19" s="14" customFormat="1" x14ac:dyDescent="0.25">
      <c r="A4" s="103"/>
      <c r="B4" s="14">
        <f>1</f>
        <v>1</v>
      </c>
      <c r="C4" s="15"/>
      <c r="D4" s="15"/>
      <c r="E4" s="15"/>
      <c r="F4" s="15"/>
      <c r="G4" s="15"/>
      <c r="H4" s="16"/>
      <c r="I4" s="16"/>
      <c r="J4" s="15"/>
      <c r="K4" s="15"/>
      <c r="L4" s="15"/>
      <c r="M4" s="15"/>
      <c r="N4" s="15"/>
      <c r="O4" s="15"/>
      <c r="P4" s="15"/>
      <c r="Q4" s="15"/>
      <c r="R4" s="15"/>
      <c r="S4" s="15"/>
    </row>
    <row r="5" spans="1:19" s="14" customFormat="1" x14ac:dyDescent="0.25">
      <c r="A5" s="103"/>
      <c r="B5" s="15"/>
      <c r="C5" s="15"/>
      <c r="D5" s="15"/>
      <c r="E5" s="15"/>
      <c r="F5" s="15"/>
      <c r="G5" s="15"/>
      <c r="H5" s="15"/>
      <c r="I5" s="15"/>
      <c r="J5" s="15"/>
      <c r="K5" s="15"/>
      <c r="L5" s="15"/>
      <c r="M5" s="15"/>
      <c r="N5" s="15"/>
      <c r="O5" s="15"/>
      <c r="P5" s="15"/>
      <c r="Q5" s="15"/>
      <c r="R5" s="15"/>
      <c r="S5" s="15"/>
    </row>
    <row r="6" spans="1:19" ht="15" customHeight="1" x14ac:dyDescent="0.25">
      <c r="A6" s="262" t="s">
        <v>10</v>
      </c>
      <c r="B6" s="265" t="s">
        <v>3</v>
      </c>
      <c r="C6" s="265" t="s">
        <v>0</v>
      </c>
      <c r="D6" s="277" t="s">
        <v>5</v>
      </c>
      <c r="E6" s="278"/>
      <c r="F6" s="114" t="s">
        <v>2</v>
      </c>
      <c r="G6" s="279" t="s">
        <v>11</v>
      </c>
      <c r="H6" s="279"/>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6"/>
      <c r="C7" s="266"/>
      <c r="D7" s="114" t="s">
        <v>4</v>
      </c>
      <c r="E7" s="114" t="s">
        <v>12</v>
      </c>
      <c r="F7" s="114" t="s">
        <v>1</v>
      </c>
      <c r="G7" s="113" t="s">
        <v>6</v>
      </c>
      <c r="H7" s="113" t="s">
        <v>1</v>
      </c>
      <c r="I7" s="266"/>
      <c r="J7" s="266"/>
      <c r="K7" s="266"/>
      <c r="L7" s="266"/>
      <c r="M7" s="266"/>
      <c r="N7" s="266"/>
      <c r="O7" s="266"/>
      <c r="P7" s="266"/>
      <c r="Q7" s="275"/>
      <c r="R7" s="276"/>
      <c r="S7" s="266"/>
    </row>
    <row r="8" spans="1:19" x14ac:dyDescent="0.25">
      <c r="A8" s="104">
        <v>1</v>
      </c>
      <c r="B8" s="18">
        <v>2</v>
      </c>
      <c r="C8" s="18">
        <v>3</v>
      </c>
      <c r="D8" s="18">
        <v>4</v>
      </c>
      <c r="E8" s="18">
        <v>5</v>
      </c>
      <c r="F8" s="18">
        <v>6</v>
      </c>
      <c r="G8" s="95">
        <v>7</v>
      </c>
      <c r="H8" s="95">
        <v>8</v>
      </c>
      <c r="I8" s="18"/>
      <c r="J8" s="18">
        <v>9</v>
      </c>
      <c r="K8" s="18">
        <v>10</v>
      </c>
      <c r="L8" s="18">
        <v>11</v>
      </c>
      <c r="M8" s="18">
        <v>12</v>
      </c>
      <c r="N8" s="18"/>
      <c r="O8" s="18"/>
      <c r="P8" s="18"/>
      <c r="Q8" s="18"/>
      <c r="R8" s="18"/>
      <c r="S8" s="18">
        <v>13</v>
      </c>
    </row>
    <row r="9" spans="1:19" s="61" customFormat="1" ht="21.6" customHeight="1" x14ac:dyDescent="0.25">
      <c r="A9" s="116" t="s">
        <v>5402</v>
      </c>
      <c r="B9" s="56" t="s">
        <v>139</v>
      </c>
      <c r="C9" s="57" t="s">
        <v>21</v>
      </c>
      <c r="D9" s="58" t="s">
        <v>108</v>
      </c>
      <c r="E9" s="59">
        <v>45017</v>
      </c>
      <c r="F9" s="59">
        <v>44927</v>
      </c>
      <c r="G9" s="96" t="s">
        <v>129</v>
      </c>
      <c r="H9" s="97">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2" t="s">
        <v>141</v>
      </c>
      <c r="C10" s="7" t="s">
        <v>22</v>
      </c>
      <c r="D10" s="3" t="s">
        <v>110</v>
      </c>
      <c r="E10" s="4">
        <v>44105</v>
      </c>
      <c r="F10" s="4">
        <v>44986</v>
      </c>
      <c r="G10" s="98" t="s">
        <v>130</v>
      </c>
      <c r="H10" s="99">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17" t="s">
        <v>5484</v>
      </c>
      <c r="C11" s="7" t="s">
        <v>33</v>
      </c>
      <c r="D11" s="3" t="s">
        <v>115</v>
      </c>
      <c r="E11" s="4">
        <v>44835</v>
      </c>
      <c r="F11" s="4">
        <v>44927</v>
      </c>
      <c r="G11" s="98" t="s">
        <v>4680</v>
      </c>
      <c r="H11" s="115">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2" t="s">
        <v>142</v>
      </c>
      <c r="C12" s="7" t="s">
        <v>23</v>
      </c>
      <c r="D12" s="3" t="s">
        <v>110</v>
      </c>
      <c r="E12" s="4">
        <v>43922</v>
      </c>
      <c r="F12" s="4">
        <v>44866</v>
      </c>
      <c r="G12" s="98" t="s">
        <v>131</v>
      </c>
      <c r="H12" s="99">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2" t="s">
        <v>143</v>
      </c>
      <c r="C13" s="7" t="s">
        <v>24</v>
      </c>
      <c r="D13" s="3" t="s">
        <v>113</v>
      </c>
      <c r="E13" s="4">
        <v>44652</v>
      </c>
      <c r="F13" s="4">
        <v>45292</v>
      </c>
      <c r="G13" s="98" t="s">
        <v>132</v>
      </c>
      <c r="H13" s="99">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17" t="s">
        <v>4699</v>
      </c>
      <c r="C14" s="7" t="s">
        <v>4700</v>
      </c>
      <c r="D14" s="3" t="s">
        <v>113</v>
      </c>
      <c r="E14" s="4">
        <v>40452</v>
      </c>
      <c r="F14" s="4">
        <v>44621</v>
      </c>
      <c r="G14" s="120" t="s">
        <v>134</v>
      </c>
      <c r="H14" s="115">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2" t="s">
        <v>144</v>
      </c>
      <c r="C15" s="7" t="s">
        <v>25</v>
      </c>
      <c r="D15" s="3" t="s">
        <v>122</v>
      </c>
      <c r="E15" s="4">
        <v>43191</v>
      </c>
      <c r="F15" s="4">
        <v>44621</v>
      </c>
      <c r="G15" s="98" t="s">
        <v>133</v>
      </c>
      <c r="H15" s="99">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2" t="s">
        <v>145</v>
      </c>
      <c r="C16" s="7" t="s">
        <v>26</v>
      </c>
      <c r="D16" s="3" t="s">
        <v>115</v>
      </c>
      <c r="E16" s="4">
        <v>44652</v>
      </c>
      <c r="F16" s="4">
        <v>44774</v>
      </c>
      <c r="G16" s="98" t="s">
        <v>123</v>
      </c>
      <c r="H16" s="99">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53" t="s">
        <v>146</v>
      </c>
      <c r="C17" s="7" t="s">
        <v>27</v>
      </c>
      <c r="D17" s="3" t="s">
        <v>110</v>
      </c>
      <c r="E17" s="4">
        <v>45017</v>
      </c>
      <c r="F17" s="4">
        <v>45292</v>
      </c>
      <c r="G17" s="98" t="s">
        <v>126</v>
      </c>
      <c r="H17" s="99">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53" t="s">
        <v>147</v>
      </c>
      <c r="C18" s="7" t="s">
        <v>28</v>
      </c>
      <c r="D18" s="3" t="s">
        <v>116</v>
      </c>
      <c r="E18" s="4">
        <v>44835</v>
      </c>
      <c r="F18" s="4">
        <v>44927</v>
      </c>
      <c r="G18" s="98" t="s">
        <v>121</v>
      </c>
      <c r="H18" s="99">
        <v>44277</v>
      </c>
      <c r="I18" s="3">
        <v>7</v>
      </c>
      <c r="J18" s="3" t="s">
        <v>120</v>
      </c>
      <c r="K18" s="6" t="s">
        <v>106</v>
      </c>
      <c r="L18" s="6" t="s">
        <v>105</v>
      </c>
      <c r="M18" s="3" t="s">
        <v>114</v>
      </c>
      <c r="N18" s="3" t="s">
        <v>260</v>
      </c>
      <c r="O18" s="3" t="s">
        <v>261</v>
      </c>
      <c r="P18" s="2" t="s">
        <v>262</v>
      </c>
      <c r="Q18" s="20" t="s">
        <v>140</v>
      </c>
      <c r="R18" s="20" t="s">
        <v>502</v>
      </c>
      <c r="S18" s="2" t="s">
        <v>140</v>
      </c>
    </row>
    <row r="19" spans="1:19" ht="21.6" customHeight="1" x14ac:dyDescent="0.25">
      <c r="A19" s="116" t="s">
        <v>5412</v>
      </c>
      <c r="B19" s="53" t="s">
        <v>148</v>
      </c>
      <c r="C19" s="7" t="s">
        <v>29</v>
      </c>
      <c r="D19" s="3" t="s">
        <v>116</v>
      </c>
      <c r="E19" s="4">
        <v>45017</v>
      </c>
      <c r="F19" s="4">
        <v>44835</v>
      </c>
      <c r="G19" s="98" t="s">
        <v>127</v>
      </c>
      <c r="H19" s="99">
        <v>44277</v>
      </c>
      <c r="I19" s="3">
        <v>5</v>
      </c>
      <c r="J19" s="3" t="s">
        <v>118</v>
      </c>
      <c r="K19" s="6" t="s">
        <v>106</v>
      </c>
      <c r="L19" s="6" t="s">
        <v>105</v>
      </c>
      <c r="M19" s="3" t="s">
        <v>114</v>
      </c>
      <c r="N19" s="3" t="s">
        <v>263</v>
      </c>
      <c r="O19" s="3" t="s">
        <v>264</v>
      </c>
      <c r="P19" s="2" t="s">
        <v>265</v>
      </c>
      <c r="Q19" s="20" t="s">
        <v>140</v>
      </c>
      <c r="R19" s="20" t="s">
        <v>501</v>
      </c>
      <c r="S19" s="2" t="s">
        <v>140</v>
      </c>
    </row>
    <row r="20" spans="1:19" ht="21.6" customHeight="1" x14ac:dyDescent="0.25">
      <c r="A20" s="116" t="s">
        <v>5413</v>
      </c>
      <c r="B20" s="53" t="s">
        <v>149</v>
      </c>
      <c r="C20" s="7" t="s">
        <v>30</v>
      </c>
      <c r="D20" s="3" t="s">
        <v>116</v>
      </c>
      <c r="E20" s="4">
        <v>45017</v>
      </c>
      <c r="F20" s="4">
        <v>44835</v>
      </c>
      <c r="G20" s="98" t="s">
        <v>117</v>
      </c>
      <c r="H20" s="99">
        <v>44608</v>
      </c>
      <c r="I20" s="3">
        <v>5</v>
      </c>
      <c r="J20" s="3" t="s">
        <v>118</v>
      </c>
      <c r="K20" s="6" t="s">
        <v>106</v>
      </c>
      <c r="L20" s="6" t="s">
        <v>105</v>
      </c>
      <c r="M20" s="3" t="s">
        <v>114</v>
      </c>
      <c r="N20" s="3" t="s">
        <v>266</v>
      </c>
      <c r="O20" s="3" t="s">
        <v>267</v>
      </c>
      <c r="P20" s="2" t="s">
        <v>268</v>
      </c>
      <c r="Q20" s="20" t="s">
        <v>140</v>
      </c>
      <c r="R20" s="21" t="s">
        <v>501</v>
      </c>
      <c r="S20" s="2" t="s">
        <v>140</v>
      </c>
    </row>
    <row r="21" spans="1:19" ht="21.6" customHeight="1" x14ac:dyDescent="0.25">
      <c r="A21" s="116" t="s">
        <v>5414</v>
      </c>
      <c r="B21" s="2" t="s">
        <v>269</v>
      </c>
      <c r="C21" s="7" t="s">
        <v>31</v>
      </c>
      <c r="D21" s="3" t="s">
        <v>116</v>
      </c>
      <c r="E21" s="4">
        <v>45017</v>
      </c>
      <c r="F21" s="4">
        <v>45292</v>
      </c>
      <c r="G21" s="98" t="s">
        <v>117</v>
      </c>
      <c r="H21" s="99">
        <v>44608</v>
      </c>
      <c r="I21" s="3">
        <v>5</v>
      </c>
      <c r="J21" s="3" t="s">
        <v>107</v>
      </c>
      <c r="K21" s="6" t="s">
        <v>106</v>
      </c>
      <c r="L21" s="6" t="s">
        <v>105</v>
      </c>
      <c r="M21" s="3" t="s">
        <v>114</v>
      </c>
      <c r="N21" s="3" t="s">
        <v>270</v>
      </c>
      <c r="O21" s="3" t="s">
        <v>271</v>
      </c>
      <c r="P21" s="2" t="s">
        <v>272</v>
      </c>
      <c r="Q21" s="20" t="s">
        <v>140</v>
      </c>
      <c r="R21" s="23" t="s">
        <v>237</v>
      </c>
      <c r="S21" s="2" t="s">
        <v>140</v>
      </c>
    </row>
    <row r="22" spans="1:19" ht="21.6" customHeight="1" x14ac:dyDescent="0.25">
      <c r="A22" s="116" t="s">
        <v>5415</v>
      </c>
      <c r="B22" s="2" t="s">
        <v>225</v>
      </c>
      <c r="C22" s="7" t="s">
        <v>95</v>
      </c>
      <c r="D22" s="3" t="s">
        <v>119</v>
      </c>
      <c r="E22" s="4">
        <v>43739</v>
      </c>
      <c r="F22" s="4">
        <v>44986</v>
      </c>
      <c r="G22" s="98" t="s">
        <v>117</v>
      </c>
      <c r="H22" s="99">
        <v>44928</v>
      </c>
      <c r="I22" s="3">
        <v>5</v>
      </c>
      <c r="J22" s="3" t="s">
        <v>118</v>
      </c>
      <c r="K22" s="6" t="s">
        <v>104</v>
      </c>
      <c r="L22" s="6" t="s">
        <v>105</v>
      </c>
      <c r="M22" s="3" t="s">
        <v>114</v>
      </c>
      <c r="N22" s="3" t="s">
        <v>273</v>
      </c>
      <c r="O22" s="3" t="s">
        <v>274</v>
      </c>
      <c r="P22" s="2" t="s">
        <v>275</v>
      </c>
      <c r="Q22" s="20" t="s">
        <v>140</v>
      </c>
      <c r="R22" s="22" t="s">
        <v>501</v>
      </c>
      <c r="S22" s="2" t="s">
        <v>140</v>
      </c>
    </row>
    <row r="23" spans="1:19" s="52" customFormat="1" ht="21.6" customHeight="1" x14ac:dyDescent="0.25">
      <c r="A23" s="116" t="s">
        <v>5416</v>
      </c>
      <c r="B23" s="118" t="s">
        <v>220</v>
      </c>
      <c r="C23" s="48" t="s">
        <v>91</v>
      </c>
      <c r="D23" s="49" t="s">
        <v>110</v>
      </c>
      <c r="E23" s="50">
        <v>43922</v>
      </c>
      <c r="F23" s="50">
        <v>45292</v>
      </c>
      <c r="G23" s="100" t="s">
        <v>135</v>
      </c>
      <c r="H23" s="115">
        <v>45369</v>
      </c>
      <c r="I23" s="49">
        <v>9</v>
      </c>
      <c r="J23" s="49" t="s">
        <v>107</v>
      </c>
      <c r="K23" s="51" t="s">
        <v>104</v>
      </c>
      <c r="L23" s="51" t="s">
        <v>105</v>
      </c>
      <c r="M23" s="49" t="s">
        <v>112</v>
      </c>
      <c r="N23" s="49" t="s">
        <v>473</v>
      </c>
      <c r="O23" s="49" t="s">
        <v>474</v>
      </c>
      <c r="P23" s="47" t="s">
        <v>475</v>
      </c>
      <c r="Q23" s="47" t="s">
        <v>221</v>
      </c>
      <c r="R23" s="47"/>
      <c r="S23" s="47" t="s">
        <v>221</v>
      </c>
    </row>
    <row r="24" spans="1:19" ht="21.6" customHeight="1" x14ac:dyDescent="0.25">
      <c r="A24" s="116" t="s">
        <v>5417</v>
      </c>
      <c r="B24" s="2" t="s">
        <v>152</v>
      </c>
      <c r="C24" s="7" t="s">
        <v>34</v>
      </c>
      <c r="D24" s="3" t="s">
        <v>110</v>
      </c>
      <c r="E24" s="4">
        <v>44287</v>
      </c>
      <c r="F24" s="4">
        <v>44986</v>
      </c>
      <c r="G24" s="98" t="s">
        <v>137</v>
      </c>
      <c r="H24" s="99">
        <v>44816</v>
      </c>
      <c r="I24" s="3">
        <v>8</v>
      </c>
      <c r="J24" s="3" t="s">
        <v>107</v>
      </c>
      <c r="K24" s="6" t="s">
        <v>104</v>
      </c>
      <c r="L24" s="6" t="s">
        <v>105</v>
      </c>
      <c r="M24" s="3" t="s">
        <v>125</v>
      </c>
      <c r="N24" s="3" t="s">
        <v>283</v>
      </c>
      <c r="O24" s="3" t="s">
        <v>284</v>
      </c>
      <c r="P24" s="2" t="s">
        <v>285</v>
      </c>
      <c r="Q24" s="2" t="s">
        <v>279</v>
      </c>
      <c r="R24" s="2"/>
      <c r="S24" s="2" t="s">
        <v>279</v>
      </c>
    </row>
    <row r="25" spans="1:19" ht="21.6" customHeight="1" x14ac:dyDescent="0.25">
      <c r="A25" s="116" t="s">
        <v>5418</v>
      </c>
      <c r="B25" s="2" t="s">
        <v>153</v>
      </c>
      <c r="C25" s="7" t="s">
        <v>18</v>
      </c>
      <c r="D25" s="3" t="s">
        <v>116</v>
      </c>
      <c r="E25" s="4">
        <v>44652</v>
      </c>
      <c r="F25" s="4">
        <v>45292</v>
      </c>
      <c r="G25" s="98" t="s">
        <v>134</v>
      </c>
      <c r="H25" s="99">
        <v>44816</v>
      </c>
      <c r="I25" s="3">
        <v>8</v>
      </c>
      <c r="J25" s="3" t="s">
        <v>107</v>
      </c>
      <c r="K25" s="6" t="s">
        <v>106</v>
      </c>
      <c r="L25" s="6" t="s">
        <v>105</v>
      </c>
      <c r="M25" s="3" t="s">
        <v>125</v>
      </c>
      <c r="N25" s="3" t="s">
        <v>286</v>
      </c>
      <c r="O25" s="3" t="s">
        <v>287</v>
      </c>
      <c r="P25" s="2" t="s">
        <v>288</v>
      </c>
      <c r="Q25" s="2" t="s">
        <v>279</v>
      </c>
      <c r="R25" s="2"/>
      <c r="S25" s="2" t="s">
        <v>279</v>
      </c>
    </row>
    <row r="26" spans="1:19" ht="21.6" customHeight="1" x14ac:dyDescent="0.25">
      <c r="A26" s="116"/>
      <c r="B26" s="2"/>
      <c r="C26" s="7"/>
      <c r="D26" s="3"/>
      <c r="E26" s="4"/>
      <c r="F26" s="4"/>
      <c r="G26" s="122" t="s">
        <v>138</v>
      </c>
      <c r="H26" s="123"/>
      <c r="I26" s="3"/>
      <c r="J26" s="3"/>
      <c r="K26" s="6"/>
      <c r="L26" s="6"/>
      <c r="M26" s="3"/>
      <c r="N26" s="3"/>
      <c r="O26" s="3"/>
      <c r="P26" s="2"/>
      <c r="Q26" s="2"/>
      <c r="R26" s="2"/>
      <c r="S26" s="2"/>
    </row>
    <row r="27" spans="1:19" s="52" customFormat="1" ht="21.6" customHeight="1" x14ac:dyDescent="0.25">
      <c r="A27" s="116" t="s">
        <v>5419</v>
      </c>
      <c r="B27" s="47" t="s">
        <v>154</v>
      </c>
      <c r="C27" s="48" t="s">
        <v>35</v>
      </c>
      <c r="D27" s="49" t="s">
        <v>110</v>
      </c>
      <c r="E27" s="50">
        <v>44287</v>
      </c>
      <c r="F27" s="50">
        <v>44593</v>
      </c>
      <c r="G27" s="100" t="s">
        <v>135</v>
      </c>
      <c r="H27" s="101">
        <v>44747</v>
      </c>
      <c r="I27" s="49">
        <v>9</v>
      </c>
      <c r="J27" s="49" t="s">
        <v>103</v>
      </c>
      <c r="K27" s="51" t="s">
        <v>104</v>
      </c>
      <c r="L27" s="51" t="s">
        <v>105</v>
      </c>
      <c r="M27" s="49" t="s">
        <v>112</v>
      </c>
      <c r="N27" s="49" t="s">
        <v>289</v>
      </c>
      <c r="O27" s="49" t="s">
        <v>290</v>
      </c>
      <c r="P27" s="47" t="s">
        <v>291</v>
      </c>
      <c r="Q27" s="47" t="s">
        <v>155</v>
      </c>
      <c r="R27" s="47"/>
      <c r="S27" s="47" t="s">
        <v>155</v>
      </c>
    </row>
    <row r="28" spans="1:19" ht="21.6" customHeight="1" x14ac:dyDescent="0.25">
      <c r="A28" s="116" t="s">
        <v>5420</v>
      </c>
      <c r="B28" s="117" t="s">
        <v>214</v>
      </c>
      <c r="C28" s="7" t="s">
        <v>85</v>
      </c>
      <c r="D28" s="3" t="s">
        <v>115</v>
      </c>
      <c r="E28" s="4">
        <v>44652</v>
      </c>
      <c r="F28" s="4">
        <v>44927</v>
      </c>
      <c r="G28" s="98" t="s">
        <v>136</v>
      </c>
      <c r="H28" s="115">
        <v>45369</v>
      </c>
      <c r="I28" s="3">
        <v>8</v>
      </c>
      <c r="J28" s="3" t="s">
        <v>107</v>
      </c>
      <c r="K28" s="6" t="s">
        <v>106</v>
      </c>
      <c r="L28" s="6" t="s">
        <v>105</v>
      </c>
      <c r="M28" s="3" t="s">
        <v>125</v>
      </c>
      <c r="N28" s="3" t="s">
        <v>456</v>
      </c>
      <c r="O28" s="3" t="s">
        <v>454</v>
      </c>
      <c r="P28" s="2" t="s">
        <v>457</v>
      </c>
      <c r="Q28" s="2" t="s">
        <v>212</v>
      </c>
      <c r="R28" s="2"/>
      <c r="S28" s="2" t="s">
        <v>155</v>
      </c>
    </row>
    <row r="29" spans="1:19" ht="21.6" customHeight="1" x14ac:dyDescent="0.25">
      <c r="A29" s="116" t="s">
        <v>5421</v>
      </c>
      <c r="B29" s="2" t="s">
        <v>157</v>
      </c>
      <c r="C29" s="7" t="s">
        <v>38</v>
      </c>
      <c r="D29" s="3" t="s">
        <v>110</v>
      </c>
      <c r="E29" s="4">
        <v>41730</v>
      </c>
      <c r="F29" s="4">
        <v>44986</v>
      </c>
      <c r="G29" s="98" t="s">
        <v>138</v>
      </c>
      <c r="H29" s="99">
        <v>42732</v>
      </c>
      <c r="I29" s="3">
        <v>8</v>
      </c>
      <c r="J29" s="3" t="s">
        <v>118</v>
      </c>
      <c r="K29" s="6" t="s">
        <v>106</v>
      </c>
      <c r="L29" s="6" t="s">
        <v>105</v>
      </c>
      <c r="M29" s="3" t="s">
        <v>125</v>
      </c>
      <c r="N29" s="3" t="s">
        <v>295</v>
      </c>
      <c r="O29" s="3" t="s">
        <v>296</v>
      </c>
      <c r="P29" s="2" t="s">
        <v>297</v>
      </c>
      <c r="Q29" s="2" t="s">
        <v>155</v>
      </c>
      <c r="R29" s="2"/>
      <c r="S29" s="2" t="s">
        <v>155</v>
      </c>
    </row>
    <row r="30" spans="1:19" ht="21.6" customHeight="1" x14ac:dyDescent="0.25">
      <c r="A30" s="116" t="s">
        <v>5422</v>
      </c>
      <c r="B30" s="2" t="s">
        <v>158</v>
      </c>
      <c r="C30" s="7" t="s">
        <v>37</v>
      </c>
      <c r="D30" s="3" t="s">
        <v>110</v>
      </c>
      <c r="E30" s="4">
        <v>42095</v>
      </c>
      <c r="F30" s="4">
        <v>44621</v>
      </c>
      <c r="G30" s="98" t="s">
        <v>134</v>
      </c>
      <c r="H30" s="99">
        <v>44130</v>
      </c>
      <c r="I30" s="3">
        <v>8</v>
      </c>
      <c r="J30" s="3" t="s">
        <v>118</v>
      </c>
      <c r="K30" s="6" t="s">
        <v>106</v>
      </c>
      <c r="L30" s="6" t="s">
        <v>105</v>
      </c>
      <c r="M30" s="3" t="s">
        <v>125</v>
      </c>
      <c r="N30" s="3" t="s">
        <v>298</v>
      </c>
      <c r="O30" s="3" t="s">
        <v>299</v>
      </c>
      <c r="P30" s="2" t="s">
        <v>300</v>
      </c>
      <c r="Q30" s="2" t="s">
        <v>155</v>
      </c>
      <c r="R30" s="2"/>
      <c r="S30" s="2" t="s">
        <v>155</v>
      </c>
    </row>
    <row r="31" spans="1:19" ht="21.6" customHeight="1" x14ac:dyDescent="0.25">
      <c r="A31" s="116" t="s">
        <v>5423</v>
      </c>
      <c r="B31" s="2" t="s">
        <v>159</v>
      </c>
      <c r="C31" s="7" t="s">
        <v>39</v>
      </c>
      <c r="D31" s="3" t="s">
        <v>119</v>
      </c>
      <c r="E31" s="4">
        <v>44835</v>
      </c>
      <c r="F31" s="4">
        <v>45292</v>
      </c>
      <c r="G31" s="98" t="s">
        <v>117</v>
      </c>
      <c r="H31" s="99">
        <v>44277</v>
      </c>
      <c r="I31" s="3">
        <v>5</v>
      </c>
      <c r="J31" s="3" t="s">
        <v>118</v>
      </c>
      <c r="K31" s="6" t="s">
        <v>104</v>
      </c>
      <c r="L31" s="6" t="s">
        <v>105</v>
      </c>
      <c r="M31" s="3" t="s">
        <v>114</v>
      </c>
      <c r="N31" s="3" t="s">
        <v>301</v>
      </c>
      <c r="O31" s="3" t="s">
        <v>302</v>
      </c>
      <c r="P31" s="2" t="s">
        <v>303</v>
      </c>
      <c r="Q31" s="20" t="s">
        <v>155</v>
      </c>
      <c r="R31" s="20" t="s">
        <v>501</v>
      </c>
      <c r="S31" s="2" t="s">
        <v>155</v>
      </c>
    </row>
    <row r="32" spans="1:19" ht="21.6" customHeight="1" x14ac:dyDescent="0.25">
      <c r="A32" s="116"/>
      <c r="B32" s="2" t="s">
        <v>5485</v>
      </c>
      <c r="C32" s="7"/>
      <c r="D32" s="3"/>
      <c r="E32" s="4"/>
      <c r="F32" s="4"/>
      <c r="G32" s="122" t="s">
        <v>137</v>
      </c>
      <c r="H32" s="123"/>
      <c r="I32" s="3"/>
      <c r="J32" s="3"/>
      <c r="K32" s="6"/>
      <c r="L32" s="6"/>
      <c r="M32" s="3"/>
      <c r="N32" s="3"/>
      <c r="O32" s="3"/>
      <c r="P32" s="2"/>
      <c r="Q32" s="20"/>
      <c r="R32" s="20"/>
      <c r="S32" s="2"/>
    </row>
    <row r="33" spans="1:19" s="52" customFormat="1" ht="21.6" customHeight="1" x14ac:dyDescent="0.25">
      <c r="A33" s="116" t="s">
        <v>5424</v>
      </c>
      <c r="B33" s="118" t="s">
        <v>173</v>
      </c>
      <c r="C33" s="48" t="s">
        <v>52</v>
      </c>
      <c r="D33" s="49" t="s">
        <v>110</v>
      </c>
      <c r="E33" s="50">
        <v>43922</v>
      </c>
      <c r="F33" s="50">
        <v>45047</v>
      </c>
      <c r="G33" s="100" t="s">
        <v>135</v>
      </c>
      <c r="H33" s="115">
        <v>45369</v>
      </c>
      <c r="I33" s="49">
        <v>9</v>
      </c>
      <c r="J33" s="49" t="s">
        <v>103</v>
      </c>
      <c r="K33" s="51" t="s">
        <v>104</v>
      </c>
      <c r="L33" s="51" t="s">
        <v>105</v>
      </c>
      <c r="M33" s="49" t="s">
        <v>112</v>
      </c>
      <c r="N33" s="49" t="s">
        <v>345</v>
      </c>
      <c r="O33" s="49" t="s">
        <v>346</v>
      </c>
      <c r="P33" s="47" t="s">
        <v>347</v>
      </c>
      <c r="Q33" s="47" t="s">
        <v>348</v>
      </c>
      <c r="R33" s="47"/>
      <c r="S33" s="47" t="s">
        <v>348</v>
      </c>
    </row>
    <row r="34" spans="1:19" ht="21.6" customHeight="1" x14ac:dyDescent="0.25">
      <c r="A34" s="116" t="s">
        <v>5425</v>
      </c>
      <c r="B34" s="2" t="s">
        <v>161</v>
      </c>
      <c r="C34" s="7" t="s">
        <v>41</v>
      </c>
      <c r="D34" s="3" t="s">
        <v>115</v>
      </c>
      <c r="E34" s="4">
        <v>44470</v>
      </c>
      <c r="F34" s="4">
        <v>45292</v>
      </c>
      <c r="G34" s="98" t="s">
        <v>136</v>
      </c>
      <c r="H34" s="99">
        <v>44105</v>
      </c>
      <c r="I34" s="3">
        <v>8</v>
      </c>
      <c r="J34" s="3" t="s">
        <v>107</v>
      </c>
      <c r="K34" s="6" t="s">
        <v>106</v>
      </c>
      <c r="L34" s="6" t="s">
        <v>105</v>
      </c>
      <c r="M34" s="3" t="s">
        <v>125</v>
      </c>
      <c r="N34" s="3" t="s">
        <v>308</v>
      </c>
      <c r="O34" s="3" t="s">
        <v>309</v>
      </c>
      <c r="P34" s="2" t="s">
        <v>310</v>
      </c>
      <c r="Q34" s="2" t="s">
        <v>307</v>
      </c>
      <c r="R34" s="2"/>
      <c r="S34" s="2" t="s">
        <v>307</v>
      </c>
    </row>
    <row r="35" spans="1:19" ht="21.6" customHeight="1" x14ac:dyDescent="0.25">
      <c r="A35" s="116" t="s">
        <v>5426</v>
      </c>
      <c r="B35" s="2" t="s">
        <v>162</v>
      </c>
      <c r="C35" s="7" t="s">
        <v>42</v>
      </c>
      <c r="D35" s="3" t="s">
        <v>110</v>
      </c>
      <c r="E35" s="4">
        <v>45200</v>
      </c>
      <c r="F35" s="4">
        <v>45292</v>
      </c>
      <c r="G35" s="98" t="s">
        <v>137</v>
      </c>
      <c r="H35" s="99">
        <v>43336</v>
      </c>
      <c r="I35" s="3">
        <v>8</v>
      </c>
      <c r="J35" s="3" t="s">
        <v>107</v>
      </c>
      <c r="K35" s="6" t="s">
        <v>104</v>
      </c>
      <c r="L35" s="6" t="s">
        <v>105</v>
      </c>
      <c r="M35" s="3" t="s">
        <v>125</v>
      </c>
      <c r="N35" s="3" t="s">
        <v>311</v>
      </c>
      <c r="O35" s="3" t="s">
        <v>312</v>
      </c>
      <c r="P35" s="2" t="s">
        <v>313</v>
      </c>
      <c r="Q35" s="2" t="s">
        <v>307</v>
      </c>
      <c r="R35" s="2"/>
      <c r="S35" s="2" t="s">
        <v>307</v>
      </c>
    </row>
    <row r="36" spans="1:19" ht="21.6" customHeight="1" x14ac:dyDescent="0.25">
      <c r="A36" s="116" t="s">
        <v>5427</v>
      </c>
      <c r="B36" s="2" t="s">
        <v>163</v>
      </c>
      <c r="C36" s="7" t="s">
        <v>43</v>
      </c>
      <c r="D36" s="3" t="s">
        <v>115</v>
      </c>
      <c r="E36" s="4">
        <v>43922</v>
      </c>
      <c r="F36" s="4">
        <v>45292</v>
      </c>
      <c r="G36" s="98" t="s">
        <v>138</v>
      </c>
      <c r="H36" s="99">
        <v>43409</v>
      </c>
      <c r="I36" s="3">
        <v>8</v>
      </c>
      <c r="J36" s="3" t="s">
        <v>107</v>
      </c>
      <c r="K36" s="6" t="s">
        <v>106</v>
      </c>
      <c r="L36" s="6" t="s">
        <v>105</v>
      </c>
      <c r="M36" s="3" t="s">
        <v>125</v>
      </c>
      <c r="N36" s="3" t="s">
        <v>314</v>
      </c>
      <c r="O36" s="3" t="s">
        <v>315</v>
      </c>
      <c r="P36" s="2" t="s">
        <v>316</v>
      </c>
      <c r="Q36" s="2" t="s">
        <v>307</v>
      </c>
      <c r="R36" s="2"/>
      <c r="S36" s="2" t="s">
        <v>307</v>
      </c>
    </row>
    <row r="37" spans="1:19" ht="21.6" customHeight="1" x14ac:dyDescent="0.25">
      <c r="A37" s="116"/>
      <c r="B37" s="2"/>
      <c r="C37" s="7"/>
      <c r="D37" s="3"/>
      <c r="E37" s="4"/>
      <c r="F37" s="4"/>
      <c r="G37" s="122" t="s">
        <v>137</v>
      </c>
      <c r="H37" s="123"/>
      <c r="I37" s="3"/>
      <c r="J37" s="3"/>
      <c r="K37" s="6"/>
      <c r="L37" s="6"/>
      <c r="M37" s="3"/>
      <c r="N37" s="3"/>
      <c r="O37" s="3"/>
      <c r="P37" s="2"/>
      <c r="Q37" s="2"/>
      <c r="R37" s="2"/>
      <c r="S37" s="2"/>
    </row>
    <row r="38" spans="1:19" s="52" customFormat="1" ht="21.6" customHeight="1" x14ac:dyDescent="0.25">
      <c r="A38" s="116" t="s">
        <v>5428</v>
      </c>
      <c r="B38" s="47" t="s">
        <v>317</v>
      </c>
      <c r="C38" s="48" t="s">
        <v>44</v>
      </c>
      <c r="D38" s="49" t="s">
        <v>110</v>
      </c>
      <c r="E38" s="50">
        <v>44652</v>
      </c>
      <c r="F38" s="50">
        <v>45292</v>
      </c>
      <c r="G38" s="100" t="s">
        <v>135</v>
      </c>
      <c r="H38" s="101">
        <v>44280</v>
      </c>
      <c r="I38" s="49">
        <v>9</v>
      </c>
      <c r="J38" s="49" t="s">
        <v>103</v>
      </c>
      <c r="K38" s="51" t="s">
        <v>104</v>
      </c>
      <c r="L38" s="51" t="s">
        <v>105</v>
      </c>
      <c r="M38" s="49" t="s">
        <v>112</v>
      </c>
      <c r="N38" s="49" t="s">
        <v>318</v>
      </c>
      <c r="O38" s="49" t="s">
        <v>319</v>
      </c>
      <c r="P38" s="47" t="s">
        <v>320</v>
      </c>
      <c r="Q38" s="47" t="s">
        <v>164</v>
      </c>
      <c r="R38" s="47"/>
      <c r="S38" s="47" t="s">
        <v>164</v>
      </c>
    </row>
    <row r="39" spans="1:19" ht="21.6" customHeight="1" x14ac:dyDescent="0.25">
      <c r="A39" s="116" t="s">
        <v>5429</v>
      </c>
      <c r="B39" s="2" t="s">
        <v>165</v>
      </c>
      <c r="C39" s="7" t="s">
        <v>45</v>
      </c>
      <c r="D39" s="3" t="s">
        <v>115</v>
      </c>
      <c r="E39" s="4">
        <v>44470</v>
      </c>
      <c r="F39" s="4">
        <v>45292</v>
      </c>
      <c r="G39" s="98" t="s">
        <v>136</v>
      </c>
      <c r="H39" s="99">
        <v>44280</v>
      </c>
      <c r="I39" s="3">
        <v>8</v>
      </c>
      <c r="J39" s="3" t="s">
        <v>107</v>
      </c>
      <c r="K39" s="6" t="s">
        <v>106</v>
      </c>
      <c r="L39" s="6" t="s">
        <v>105</v>
      </c>
      <c r="M39" s="3" t="s">
        <v>125</v>
      </c>
      <c r="N39" s="3" t="s">
        <v>321</v>
      </c>
      <c r="O39" s="3" t="s">
        <v>322</v>
      </c>
      <c r="P39" s="2" t="s">
        <v>323</v>
      </c>
      <c r="Q39" s="2" t="s">
        <v>164</v>
      </c>
      <c r="R39" s="2"/>
      <c r="S39" s="2" t="s">
        <v>164</v>
      </c>
    </row>
    <row r="40" spans="1:19" ht="21.6" customHeight="1" x14ac:dyDescent="0.25">
      <c r="A40" s="116" t="s">
        <v>5430</v>
      </c>
      <c r="B40" s="2" t="s">
        <v>166</v>
      </c>
      <c r="C40" s="7" t="s">
        <v>19</v>
      </c>
      <c r="D40" s="3" t="s">
        <v>110</v>
      </c>
      <c r="E40" s="4">
        <v>44652</v>
      </c>
      <c r="F40" s="4">
        <v>44958</v>
      </c>
      <c r="G40" s="98" t="s">
        <v>137</v>
      </c>
      <c r="H40" s="99">
        <v>44810</v>
      </c>
      <c r="I40" s="3">
        <v>8</v>
      </c>
      <c r="J40" s="3" t="s">
        <v>107</v>
      </c>
      <c r="K40" s="6" t="s">
        <v>106</v>
      </c>
      <c r="L40" s="6" t="s">
        <v>105</v>
      </c>
      <c r="M40" s="3" t="s">
        <v>125</v>
      </c>
      <c r="N40" s="3" t="s">
        <v>324</v>
      </c>
      <c r="O40" s="3" t="s">
        <v>325</v>
      </c>
      <c r="P40" s="2" t="s">
        <v>326</v>
      </c>
      <c r="Q40" s="2" t="s">
        <v>164</v>
      </c>
      <c r="R40" s="2"/>
      <c r="S40" s="2" t="s">
        <v>164</v>
      </c>
    </row>
    <row r="41" spans="1:19" ht="21.6" customHeight="1" x14ac:dyDescent="0.25">
      <c r="A41" s="116" t="s">
        <v>5431</v>
      </c>
      <c r="B41" s="2" t="s">
        <v>167</v>
      </c>
      <c r="C41" s="7" t="s">
        <v>46</v>
      </c>
      <c r="D41" s="3" t="s">
        <v>113</v>
      </c>
      <c r="E41" s="4">
        <v>40817</v>
      </c>
      <c r="F41" s="4">
        <v>44986</v>
      </c>
      <c r="G41" s="98" t="s">
        <v>138</v>
      </c>
      <c r="H41" s="99">
        <v>42732</v>
      </c>
      <c r="I41" s="3">
        <v>8</v>
      </c>
      <c r="J41" s="3" t="s">
        <v>107</v>
      </c>
      <c r="K41" s="6" t="s">
        <v>104</v>
      </c>
      <c r="L41" s="6" t="s">
        <v>105</v>
      </c>
      <c r="M41" s="3" t="s">
        <v>125</v>
      </c>
      <c r="N41" s="3" t="s">
        <v>327</v>
      </c>
      <c r="O41" s="3" t="s">
        <v>328</v>
      </c>
      <c r="P41" s="2" t="s">
        <v>329</v>
      </c>
      <c r="Q41" s="2" t="s">
        <v>164</v>
      </c>
      <c r="R41" s="2"/>
      <c r="S41" s="2" t="s">
        <v>164</v>
      </c>
    </row>
    <row r="42" spans="1:19" ht="21.6" customHeight="1" x14ac:dyDescent="0.25">
      <c r="A42" s="116" t="s">
        <v>5432</v>
      </c>
      <c r="B42" s="2" t="s">
        <v>330</v>
      </c>
      <c r="C42" s="7" t="s">
        <v>47</v>
      </c>
      <c r="D42" s="3" t="s">
        <v>115</v>
      </c>
      <c r="E42" s="4">
        <v>44470</v>
      </c>
      <c r="F42" s="4">
        <v>44927</v>
      </c>
      <c r="G42" s="98" t="s">
        <v>134</v>
      </c>
      <c r="H42" s="99">
        <v>44200</v>
      </c>
      <c r="I42" s="3">
        <v>8</v>
      </c>
      <c r="J42" s="3" t="s">
        <v>107</v>
      </c>
      <c r="K42" s="6" t="s">
        <v>106</v>
      </c>
      <c r="L42" s="6" t="s">
        <v>105</v>
      </c>
      <c r="M42" s="3" t="s">
        <v>125</v>
      </c>
      <c r="N42" s="3" t="s">
        <v>331</v>
      </c>
      <c r="O42" s="3">
        <v>81270378378</v>
      </c>
      <c r="P42" s="2" t="s">
        <v>332</v>
      </c>
      <c r="Q42" s="2" t="s">
        <v>164</v>
      </c>
      <c r="R42" s="2"/>
      <c r="S42" s="2" t="s">
        <v>164</v>
      </c>
    </row>
    <row r="43" spans="1:19" s="52" customFormat="1" ht="21.6" customHeight="1" x14ac:dyDescent="0.25">
      <c r="A43" s="116" t="s">
        <v>5433</v>
      </c>
      <c r="B43" s="47" t="s">
        <v>168</v>
      </c>
      <c r="C43" s="48" t="s">
        <v>48</v>
      </c>
      <c r="D43" s="49" t="s">
        <v>113</v>
      </c>
      <c r="E43" s="50">
        <v>45200</v>
      </c>
      <c r="F43" s="50">
        <v>45292</v>
      </c>
      <c r="G43" s="100" t="s">
        <v>135</v>
      </c>
      <c r="H43" s="101">
        <v>44130</v>
      </c>
      <c r="I43" s="49">
        <v>9</v>
      </c>
      <c r="J43" s="49" t="s">
        <v>107</v>
      </c>
      <c r="K43" s="51" t="s">
        <v>104</v>
      </c>
      <c r="L43" s="51" t="s">
        <v>105</v>
      </c>
      <c r="M43" s="49" t="s">
        <v>112</v>
      </c>
      <c r="N43" s="49" t="s">
        <v>333</v>
      </c>
      <c r="O43" s="49" t="s">
        <v>334</v>
      </c>
      <c r="P43" s="47" t="s">
        <v>335</v>
      </c>
      <c r="Q43" s="47" t="s">
        <v>169</v>
      </c>
      <c r="R43" s="47"/>
      <c r="S43" s="47" t="s">
        <v>169</v>
      </c>
    </row>
    <row r="44" spans="1:19" ht="21.6" customHeight="1" x14ac:dyDescent="0.25">
      <c r="A44" s="116" t="s">
        <v>5434</v>
      </c>
      <c r="B44" s="2" t="s">
        <v>171</v>
      </c>
      <c r="C44" s="7" t="s">
        <v>50</v>
      </c>
      <c r="D44" s="3" t="s">
        <v>113</v>
      </c>
      <c r="E44" s="4">
        <v>43556</v>
      </c>
      <c r="F44" s="4">
        <v>44958</v>
      </c>
      <c r="G44" s="98" t="s">
        <v>138</v>
      </c>
      <c r="H44" s="99">
        <v>44231</v>
      </c>
      <c r="I44" s="3">
        <v>8</v>
      </c>
      <c r="J44" s="3" t="s">
        <v>107</v>
      </c>
      <c r="K44" s="6" t="s">
        <v>106</v>
      </c>
      <c r="L44" s="6" t="s">
        <v>105</v>
      </c>
      <c r="M44" s="3" t="s">
        <v>125</v>
      </c>
      <c r="N44" s="3" t="s">
        <v>339</v>
      </c>
      <c r="O44" s="3" t="s">
        <v>340</v>
      </c>
      <c r="P44" s="2" t="s">
        <v>341</v>
      </c>
      <c r="Q44" s="2" t="s">
        <v>169</v>
      </c>
      <c r="R44" s="2"/>
      <c r="S44" s="2" t="s">
        <v>169</v>
      </c>
    </row>
    <row r="45" spans="1:19" ht="21.6" customHeight="1" x14ac:dyDescent="0.25">
      <c r="A45" s="116" t="s">
        <v>5435</v>
      </c>
      <c r="B45" s="2" t="s">
        <v>172</v>
      </c>
      <c r="C45" s="7" t="s">
        <v>51</v>
      </c>
      <c r="D45" s="3" t="s">
        <v>115</v>
      </c>
      <c r="E45" s="4">
        <v>44652</v>
      </c>
      <c r="F45" s="4">
        <v>45413</v>
      </c>
      <c r="G45" s="98" t="s">
        <v>134</v>
      </c>
      <c r="H45" s="99">
        <v>44470</v>
      </c>
      <c r="I45" s="3">
        <v>8</v>
      </c>
      <c r="J45" s="3" t="s">
        <v>107</v>
      </c>
      <c r="K45" s="6" t="s">
        <v>104</v>
      </c>
      <c r="L45" s="6" t="s">
        <v>105</v>
      </c>
      <c r="M45" s="3" t="s">
        <v>125</v>
      </c>
      <c r="N45" s="3" t="s">
        <v>342</v>
      </c>
      <c r="O45" s="3" t="s">
        <v>343</v>
      </c>
      <c r="P45" s="2" t="s">
        <v>344</v>
      </c>
      <c r="Q45" s="2" t="s">
        <v>169</v>
      </c>
      <c r="R45" s="2"/>
      <c r="S45" s="2" t="s">
        <v>169</v>
      </c>
    </row>
    <row r="46" spans="1:19" ht="21.6" customHeight="1" x14ac:dyDescent="0.25">
      <c r="A46" s="116"/>
      <c r="B46" s="2"/>
      <c r="C46" s="7"/>
      <c r="D46" s="3"/>
      <c r="E46" s="4"/>
      <c r="F46" s="4"/>
      <c r="G46" s="122" t="s">
        <v>136</v>
      </c>
      <c r="H46" s="123"/>
      <c r="I46" s="3"/>
      <c r="J46" s="3"/>
      <c r="K46" s="6"/>
      <c r="L46" s="6"/>
      <c r="M46" s="3"/>
      <c r="N46" s="3"/>
      <c r="O46" s="3"/>
      <c r="P46" s="2"/>
      <c r="Q46" s="2"/>
      <c r="R46" s="2"/>
      <c r="S46" s="2"/>
    </row>
    <row r="47" spans="1:19" ht="21.6" customHeight="1" x14ac:dyDescent="0.25">
      <c r="A47" s="116"/>
      <c r="B47" s="2"/>
      <c r="C47" s="7"/>
      <c r="D47" s="3"/>
      <c r="E47" s="4"/>
      <c r="F47" s="4"/>
      <c r="G47" s="122" t="s">
        <v>137</v>
      </c>
      <c r="H47" s="123"/>
      <c r="I47" s="3"/>
      <c r="J47" s="3"/>
      <c r="K47" s="6"/>
      <c r="L47" s="6"/>
      <c r="M47" s="3"/>
      <c r="N47" s="3"/>
      <c r="O47" s="3"/>
      <c r="P47" s="2"/>
      <c r="Q47" s="2"/>
      <c r="R47" s="2"/>
      <c r="S47" s="2"/>
    </row>
    <row r="48" spans="1:19" s="52" customFormat="1" ht="21.6" customHeight="1" x14ac:dyDescent="0.25">
      <c r="A48" s="116" t="s">
        <v>5436</v>
      </c>
      <c r="B48" s="117" t="s">
        <v>5202</v>
      </c>
      <c r="C48" s="7" t="s">
        <v>5203</v>
      </c>
      <c r="D48" s="3" t="s">
        <v>113</v>
      </c>
      <c r="E48" s="4">
        <v>45017</v>
      </c>
      <c r="F48" s="4">
        <v>44927</v>
      </c>
      <c r="G48" s="100" t="s">
        <v>135</v>
      </c>
      <c r="H48" s="115">
        <v>45369</v>
      </c>
      <c r="I48" s="3">
        <v>9</v>
      </c>
      <c r="J48" s="3" t="s">
        <v>107</v>
      </c>
      <c r="K48" s="6" t="s">
        <v>104</v>
      </c>
      <c r="L48" s="6" t="s">
        <v>105</v>
      </c>
      <c r="M48" s="3" t="s">
        <v>112</v>
      </c>
      <c r="N48" s="3" t="s">
        <v>5204</v>
      </c>
      <c r="O48" s="3" t="s">
        <v>5205</v>
      </c>
      <c r="P48" s="2" t="s">
        <v>5206</v>
      </c>
      <c r="Q48" s="47" t="s">
        <v>348</v>
      </c>
      <c r="R48" s="47"/>
      <c r="S48" s="47" t="s">
        <v>348</v>
      </c>
    </row>
    <row r="49" spans="1:19" ht="21.6" customHeight="1" x14ac:dyDescent="0.25">
      <c r="A49" s="116" t="s">
        <v>5437</v>
      </c>
      <c r="B49" s="2" t="s">
        <v>174</v>
      </c>
      <c r="C49" s="7" t="s">
        <v>53</v>
      </c>
      <c r="D49" s="3" t="s">
        <v>110</v>
      </c>
      <c r="E49" s="4">
        <v>41548</v>
      </c>
      <c r="F49" s="4">
        <v>44986</v>
      </c>
      <c r="G49" s="98" t="s">
        <v>136</v>
      </c>
      <c r="H49" s="99">
        <v>42732</v>
      </c>
      <c r="I49" s="3">
        <v>8</v>
      </c>
      <c r="J49" s="3" t="s">
        <v>118</v>
      </c>
      <c r="K49" s="6" t="s">
        <v>104</v>
      </c>
      <c r="L49" s="6" t="s">
        <v>105</v>
      </c>
      <c r="M49" s="3" t="s">
        <v>125</v>
      </c>
      <c r="N49" s="3" t="s">
        <v>349</v>
      </c>
      <c r="O49" s="3" t="s">
        <v>350</v>
      </c>
      <c r="P49" s="2" t="s">
        <v>351</v>
      </c>
      <c r="Q49" s="2" t="s">
        <v>348</v>
      </c>
      <c r="R49" s="2"/>
      <c r="S49" s="2" t="s">
        <v>348</v>
      </c>
    </row>
    <row r="50" spans="1:19" ht="21.6" customHeight="1" x14ac:dyDescent="0.25">
      <c r="A50" s="116" t="s">
        <v>5438</v>
      </c>
      <c r="B50" s="2" t="s">
        <v>175</v>
      </c>
      <c r="C50" s="7" t="s">
        <v>54</v>
      </c>
      <c r="D50" s="3" t="s">
        <v>113</v>
      </c>
      <c r="E50" s="4">
        <v>42461</v>
      </c>
      <c r="F50" s="4">
        <v>45383</v>
      </c>
      <c r="G50" s="98" t="s">
        <v>138</v>
      </c>
      <c r="H50" s="99">
        <v>42732</v>
      </c>
      <c r="I50" s="3">
        <v>8</v>
      </c>
      <c r="J50" s="3" t="s">
        <v>107</v>
      </c>
      <c r="K50" s="6" t="s">
        <v>104</v>
      </c>
      <c r="L50" s="6" t="s">
        <v>105</v>
      </c>
      <c r="M50" s="3" t="s">
        <v>125</v>
      </c>
      <c r="N50" s="3" t="s">
        <v>352</v>
      </c>
      <c r="O50" s="3" t="s">
        <v>353</v>
      </c>
      <c r="P50" s="2" t="s">
        <v>354</v>
      </c>
      <c r="Q50" s="2" t="s">
        <v>348</v>
      </c>
      <c r="R50" s="2"/>
      <c r="S50" s="2" t="s">
        <v>348</v>
      </c>
    </row>
    <row r="51" spans="1:19" ht="21.6" customHeight="1" x14ac:dyDescent="0.25">
      <c r="A51" s="116" t="s">
        <v>5439</v>
      </c>
      <c r="B51" s="2" t="s">
        <v>176</v>
      </c>
      <c r="C51" s="7" t="s">
        <v>17</v>
      </c>
      <c r="D51" s="3" t="s">
        <v>115</v>
      </c>
      <c r="E51" s="4">
        <v>45200</v>
      </c>
      <c r="F51" s="4">
        <v>45505</v>
      </c>
      <c r="G51" s="98" t="s">
        <v>134</v>
      </c>
      <c r="H51" s="99">
        <v>44810</v>
      </c>
      <c r="I51" s="3">
        <v>8</v>
      </c>
      <c r="J51" s="3" t="s">
        <v>107</v>
      </c>
      <c r="K51" s="6" t="s">
        <v>106</v>
      </c>
      <c r="L51" s="6" t="s">
        <v>105</v>
      </c>
      <c r="M51" s="3" t="s">
        <v>125</v>
      </c>
      <c r="N51" s="3" t="s">
        <v>355</v>
      </c>
      <c r="O51" s="3" t="s">
        <v>356</v>
      </c>
      <c r="P51" s="2" t="s">
        <v>357</v>
      </c>
      <c r="Q51" s="2" t="s">
        <v>348</v>
      </c>
      <c r="R51" s="2"/>
      <c r="S51" s="2" t="s">
        <v>348</v>
      </c>
    </row>
    <row r="52" spans="1:19" ht="21.6" customHeight="1" x14ac:dyDescent="0.25">
      <c r="A52" s="116"/>
      <c r="B52" s="2"/>
      <c r="C52" s="7"/>
      <c r="D52" s="3"/>
      <c r="E52" s="4"/>
      <c r="F52" s="4"/>
      <c r="G52" s="122" t="s">
        <v>137</v>
      </c>
      <c r="H52" s="123"/>
      <c r="I52" s="3"/>
      <c r="J52" s="3"/>
      <c r="K52" s="6"/>
      <c r="L52" s="6"/>
      <c r="M52" s="3"/>
      <c r="N52" s="3"/>
      <c r="O52" s="3"/>
      <c r="P52" s="2"/>
      <c r="Q52" s="2"/>
      <c r="R52" s="2"/>
      <c r="S52" s="2"/>
    </row>
    <row r="53" spans="1:19" s="52" customFormat="1" ht="21.6" customHeight="1" x14ac:dyDescent="0.25">
      <c r="A53" s="116" t="s">
        <v>5440</v>
      </c>
      <c r="B53" s="118" t="s">
        <v>160</v>
      </c>
      <c r="C53" s="48" t="s">
        <v>40</v>
      </c>
      <c r="D53" s="49" t="s">
        <v>113</v>
      </c>
      <c r="E53" s="50">
        <v>45200</v>
      </c>
      <c r="F53" s="50">
        <v>44927</v>
      </c>
      <c r="G53" s="100" t="s">
        <v>135</v>
      </c>
      <c r="H53" s="115">
        <v>45369</v>
      </c>
      <c r="I53" s="49">
        <v>9</v>
      </c>
      <c r="J53" s="49" t="s">
        <v>103</v>
      </c>
      <c r="K53" s="51" t="s">
        <v>104</v>
      </c>
      <c r="L53" s="51" t="s">
        <v>105</v>
      </c>
      <c r="M53" s="49" t="s">
        <v>112</v>
      </c>
      <c r="N53" s="49" t="s">
        <v>304</v>
      </c>
      <c r="O53" s="49" t="s">
        <v>305</v>
      </c>
      <c r="P53" s="47" t="s">
        <v>306</v>
      </c>
      <c r="Q53" s="47" t="s">
        <v>307</v>
      </c>
      <c r="R53" s="47"/>
      <c r="S53" s="47" t="s">
        <v>307</v>
      </c>
    </row>
    <row r="54" spans="1:19" ht="21.6" customHeight="1" x14ac:dyDescent="0.25">
      <c r="A54" s="116" t="s">
        <v>5441</v>
      </c>
      <c r="B54" s="117" t="s">
        <v>156</v>
      </c>
      <c r="C54" s="7" t="s">
        <v>36</v>
      </c>
      <c r="D54" s="3" t="s">
        <v>110</v>
      </c>
      <c r="E54" s="4">
        <v>43922</v>
      </c>
      <c r="F54" s="4">
        <v>44774</v>
      </c>
      <c r="G54" s="98" t="s">
        <v>136</v>
      </c>
      <c r="H54" s="115">
        <v>45369</v>
      </c>
      <c r="I54" s="3">
        <v>8</v>
      </c>
      <c r="J54" s="3" t="s">
        <v>107</v>
      </c>
      <c r="K54" s="6" t="s">
        <v>104</v>
      </c>
      <c r="L54" s="6" t="s">
        <v>105</v>
      </c>
      <c r="M54" s="3" t="s">
        <v>125</v>
      </c>
      <c r="N54" s="3" t="s">
        <v>292</v>
      </c>
      <c r="O54" s="3" t="s">
        <v>293</v>
      </c>
      <c r="P54" s="2" t="s">
        <v>294</v>
      </c>
      <c r="Q54" s="2" t="s">
        <v>155</v>
      </c>
      <c r="R54" s="2"/>
      <c r="S54" s="2" t="s">
        <v>155</v>
      </c>
    </row>
    <row r="55" spans="1:19" ht="21.6" customHeight="1" x14ac:dyDescent="0.25">
      <c r="A55" s="116" t="s">
        <v>5442</v>
      </c>
      <c r="B55" s="2" t="s">
        <v>181</v>
      </c>
      <c r="C55" s="7" t="s">
        <v>57</v>
      </c>
      <c r="D55" s="3" t="s">
        <v>113</v>
      </c>
      <c r="E55" s="4">
        <v>43922</v>
      </c>
      <c r="F55" s="4">
        <v>44958</v>
      </c>
      <c r="G55" s="98" t="s">
        <v>138</v>
      </c>
      <c r="H55" s="99">
        <v>44351</v>
      </c>
      <c r="I55" s="3">
        <v>8</v>
      </c>
      <c r="J55" s="3" t="s">
        <v>107</v>
      </c>
      <c r="K55" s="6" t="s">
        <v>106</v>
      </c>
      <c r="L55" s="6" t="s">
        <v>105</v>
      </c>
      <c r="M55" s="3" t="s">
        <v>125</v>
      </c>
      <c r="N55" s="3" t="s">
        <v>366</v>
      </c>
      <c r="O55" s="3" t="s">
        <v>367</v>
      </c>
      <c r="P55" s="2" t="s">
        <v>368</v>
      </c>
      <c r="Q55" s="2" t="s">
        <v>178</v>
      </c>
      <c r="R55" s="2"/>
      <c r="S55" s="2" t="s">
        <v>178</v>
      </c>
    </row>
    <row r="56" spans="1:19" ht="21.6" customHeight="1" x14ac:dyDescent="0.25">
      <c r="A56" s="116" t="s">
        <v>5443</v>
      </c>
      <c r="B56" s="2" t="s">
        <v>182</v>
      </c>
      <c r="C56" s="7" t="s">
        <v>58</v>
      </c>
      <c r="D56" s="3" t="s">
        <v>110</v>
      </c>
      <c r="E56" s="4">
        <v>45017</v>
      </c>
      <c r="F56" s="4">
        <v>45047</v>
      </c>
      <c r="G56" s="98" t="s">
        <v>134</v>
      </c>
      <c r="H56" s="99">
        <v>43833</v>
      </c>
      <c r="I56" s="3">
        <v>8</v>
      </c>
      <c r="J56" s="3" t="s">
        <v>107</v>
      </c>
      <c r="K56" s="6" t="s">
        <v>104</v>
      </c>
      <c r="L56" s="6" t="s">
        <v>105</v>
      </c>
      <c r="M56" s="3" t="s">
        <v>125</v>
      </c>
      <c r="N56" s="3" t="s">
        <v>369</v>
      </c>
      <c r="O56" s="3" t="s">
        <v>370</v>
      </c>
      <c r="P56" s="2" t="s">
        <v>371</v>
      </c>
      <c r="Q56" s="2" t="s">
        <v>178</v>
      </c>
      <c r="R56" s="2"/>
      <c r="S56" s="2" t="s">
        <v>178</v>
      </c>
    </row>
    <row r="57" spans="1:19" ht="21.6" customHeight="1" x14ac:dyDescent="0.25">
      <c r="A57" s="116"/>
      <c r="B57" s="2"/>
      <c r="C57" s="7"/>
      <c r="D57" s="3"/>
      <c r="E57" s="4"/>
      <c r="F57" s="4"/>
      <c r="G57" s="122" t="s">
        <v>137</v>
      </c>
      <c r="H57" s="123"/>
      <c r="I57" s="3"/>
      <c r="J57" s="3"/>
      <c r="K57" s="6"/>
      <c r="L57" s="6"/>
      <c r="M57" s="3"/>
      <c r="N57" s="3"/>
      <c r="O57" s="3"/>
      <c r="P57" s="2"/>
      <c r="Q57" s="2"/>
      <c r="R57" s="2"/>
      <c r="S57" s="2"/>
    </row>
    <row r="58" spans="1:19" s="52" customFormat="1" ht="21.6" customHeight="1" x14ac:dyDescent="0.25">
      <c r="A58" s="116" t="s">
        <v>5444</v>
      </c>
      <c r="B58" s="47" t="s">
        <v>183</v>
      </c>
      <c r="C58" s="48" t="s">
        <v>59</v>
      </c>
      <c r="D58" s="49" t="s">
        <v>113</v>
      </c>
      <c r="E58" s="50">
        <v>44105</v>
      </c>
      <c r="F58" s="50">
        <v>45292</v>
      </c>
      <c r="G58" s="100" t="s">
        <v>135</v>
      </c>
      <c r="H58" s="101">
        <v>44470</v>
      </c>
      <c r="I58" s="49">
        <v>9</v>
      </c>
      <c r="J58" s="49" t="s">
        <v>107</v>
      </c>
      <c r="K58" s="51" t="s">
        <v>104</v>
      </c>
      <c r="L58" s="51" t="s">
        <v>105</v>
      </c>
      <c r="M58" s="49" t="s">
        <v>112</v>
      </c>
      <c r="N58" s="49" t="s">
        <v>372</v>
      </c>
      <c r="O58" s="49" t="s">
        <v>373</v>
      </c>
      <c r="P58" s="47" t="s">
        <v>374</v>
      </c>
      <c r="Q58" s="47" t="s">
        <v>375</v>
      </c>
      <c r="R58" s="47"/>
      <c r="S58" s="47" t="s">
        <v>375</v>
      </c>
    </row>
    <row r="59" spans="1:19" ht="21.6" customHeight="1" x14ac:dyDescent="0.25">
      <c r="A59" s="116" t="s">
        <v>5445</v>
      </c>
      <c r="B59" s="2" t="s">
        <v>184</v>
      </c>
      <c r="C59" s="7" t="s">
        <v>60</v>
      </c>
      <c r="D59" s="3" t="s">
        <v>113</v>
      </c>
      <c r="E59" s="4">
        <v>44652</v>
      </c>
      <c r="F59" s="4">
        <v>45292</v>
      </c>
      <c r="G59" s="98" t="s">
        <v>136</v>
      </c>
      <c r="H59" s="99">
        <v>44130</v>
      </c>
      <c r="I59" s="3">
        <v>8</v>
      </c>
      <c r="J59" s="3" t="s">
        <v>107</v>
      </c>
      <c r="K59" s="6" t="s">
        <v>106</v>
      </c>
      <c r="L59" s="6" t="s">
        <v>105</v>
      </c>
      <c r="M59" s="3" t="s">
        <v>125</v>
      </c>
      <c r="N59" s="3" t="s">
        <v>376</v>
      </c>
      <c r="O59" s="3" t="s">
        <v>377</v>
      </c>
      <c r="P59" s="2" t="s">
        <v>378</v>
      </c>
      <c r="Q59" s="2" t="s">
        <v>375</v>
      </c>
      <c r="R59" s="2"/>
      <c r="S59" s="2" t="s">
        <v>375</v>
      </c>
    </row>
    <row r="60" spans="1:19" ht="21.6" customHeight="1" x14ac:dyDescent="0.25">
      <c r="A60" s="116" t="s">
        <v>5446</v>
      </c>
      <c r="B60" s="2" t="s">
        <v>185</v>
      </c>
      <c r="C60" s="7" t="s">
        <v>61</v>
      </c>
      <c r="D60" s="3" t="s">
        <v>113</v>
      </c>
      <c r="E60" s="4">
        <v>44652</v>
      </c>
      <c r="F60" s="4">
        <v>45292</v>
      </c>
      <c r="G60" s="98" t="s">
        <v>137</v>
      </c>
      <c r="H60" s="99">
        <v>44561</v>
      </c>
      <c r="I60" s="3">
        <v>8</v>
      </c>
      <c r="J60" s="3" t="s">
        <v>103</v>
      </c>
      <c r="K60" s="6" t="s">
        <v>106</v>
      </c>
      <c r="L60" s="6" t="s">
        <v>105</v>
      </c>
      <c r="M60" s="3" t="s">
        <v>125</v>
      </c>
      <c r="N60" s="3" t="s">
        <v>379</v>
      </c>
      <c r="O60" s="3" t="s">
        <v>380</v>
      </c>
      <c r="P60" s="2" t="s">
        <v>381</v>
      </c>
      <c r="Q60" s="2" t="s">
        <v>375</v>
      </c>
      <c r="R60" s="2"/>
      <c r="S60" s="2" t="s">
        <v>375</v>
      </c>
    </row>
    <row r="61" spans="1:19" ht="21.6" customHeight="1" x14ac:dyDescent="0.25">
      <c r="A61" s="116" t="s">
        <v>5447</v>
      </c>
      <c r="B61" s="2" t="s">
        <v>186</v>
      </c>
      <c r="C61" s="7" t="s">
        <v>62</v>
      </c>
      <c r="D61" s="3" t="s">
        <v>113</v>
      </c>
      <c r="E61" s="4">
        <v>44835</v>
      </c>
      <c r="F61" s="4">
        <v>44986</v>
      </c>
      <c r="G61" s="98" t="s">
        <v>138</v>
      </c>
      <c r="H61" s="99">
        <v>44711</v>
      </c>
      <c r="I61" s="3">
        <v>8</v>
      </c>
      <c r="J61" s="3" t="s">
        <v>107</v>
      </c>
      <c r="K61" s="6" t="s">
        <v>106</v>
      </c>
      <c r="L61" s="6" t="s">
        <v>105</v>
      </c>
      <c r="M61" s="3" t="s">
        <v>125</v>
      </c>
      <c r="N61" s="3" t="s">
        <v>382</v>
      </c>
      <c r="O61" s="3" t="s">
        <v>383</v>
      </c>
      <c r="P61" s="2" t="s">
        <v>384</v>
      </c>
      <c r="Q61" s="2" t="s">
        <v>375</v>
      </c>
      <c r="R61" s="2"/>
      <c r="S61" s="2" t="s">
        <v>375</v>
      </c>
    </row>
    <row r="62" spans="1:19" ht="21.6" customHeight="1" x14ac:dyDescent="0.25">
      <c r="A62" s="116" t="s">
        <v>5448</v>
      </c>
      <c r="B62" s="117" t="s">
        <v>198</v>
      </c>
      <c r="C62" s="7" t="s">
        <v>72</v>
      </c>
      <c r="D62" s="3" t="s">
        <v>110</v>
      </c>
      <c r="E62" s="4">
        <v>43922</v>
      </c>
      <c r="F62" s="4">
        <v>45292</v>
      </c>
      <c r="G62" s="98" t="s">
        <v>134</v>
      </c>
      <c r="H62" s="115">
        <v>45369</v>
      </c>
      <c r="I62" s="3">
        <v>8</v>
      </c>
      <c r="J62" s="3"/>
      <c r="K62" s="6"/>
      <c r="L62" s="6"/>
      <c r="M62" s="3" t="s">
        <v>125</v>
      </c>
      <c r="N62" s="3" t="s">
        <v>413</v>
      </c>
      <c r="O62" s="3" t="s">
        <v>414</v>
      </c>
      <c r="P62" s="2" t="s">
        <v>415</v>
      </c>
      <c r="R62" s="2"/>
      <c r="S62" s="2" t="s">
        <v>375</v>
      </c>
    </row>
    <row r="63" spans="1:19" s="52" customFormat="1" ht="21.6" customHeight="1" x14ac:dyDescent="0.25">
      <c r="A63" s="116" t="s">
        <v>5449</v>
      </c>
      <c r="B63" s="117" t="s">
        <v>5296</v>
      </c>
      <c r="C63" s="7" t="s">
        <v>5297</v>
      </c>
      <c r="D63" s="3" t="s">
        <v>110</v>
      </c>
      <c r="E63" s="4">
        <v>44105</v>
      </c>
      <c r="F63" s="4">
        <v>44713</v>
      </c>
      <c r="G63" s="100" t="s">
        <v>135</v>
      </c>
      <c r="H63" s="115">
        <v>45369</v>
      </c>
      <c r="I63" s="3">
        <v>9</v>
      </c>
      <c r="J63" s="3" t="s">
        <v>111</v>
      </c>
      <c r="K63" s="6" t="s">
        <v>104</v>
      </c>
      <c r="L63" s="6" t="s">
        <v>105</v>
      </c>
      <c r="M63" s="3" t="s">
        <v>112</v>
      </c>
      <c r="N63" s="3" t="s">
        <v>5298</v>
      </c>
      <c r="O63" s="3" t="s">
        <v>5299</v>
      </c>
      <c r="P63" s="2" t="s">
        <v>5300</v>
      </c>
      <c r="Q63" s="47" t="s">
        <v>189</v>
      </c>
      <c r="R63" s="47"/>
      <c r="S63" s="47" t="s">
        <v>189</v>
      </c>
    </row>
    <row r="64" spans="1:19" ht="21.6" customHeight="1" x14ac:dyDescent="0.25">
      <c r="A64" s="116" t="s">
        <v>5450</v>
      </c>
      <c r="B64" s="2" t="s">
        <v>190</v>
      </c>
      <c r="C64" s="7" t="s">
        <v>65</v>
      </c>
      <c r="D64" s="3" t="s">
        <v>113</v>
      </c>
      <c r="E64" s="4">
        <v>43556</v>
      </c>
      <c r="F64" s="4">
        <v>45383</v>
      </c>
      <c r="G64" s="98" t="s">
        <v>136</v>
      </c>
      <c r="H64" s="99">
        <v>44351</v>
      </c>
      <c r="I64" s="3">
        <v>8</v>
      </c>
      <c r="J64" s="3" t="s">
        <v>107</v>
      </c>
      <c r="K64" s="6" t="s">
        <v>104</v>
      </c>
      <c r="L64" s="6" t="s">
        <v>105</v>
      </c>
      <c r="M64" s="3" t="s">
        <v>125</v>
      </c>
      <c r="N64" s="3" t="s">
        <v>391</v>
      </c>
      <c r="O64" s="3" t="s">
        <v>392</v>
      </c>
      <c r="P64" s="2" t="s">
        <v>393</v>
      </c>
      <c r="Q64" s="2" t="s">
        <v>189</v>
      </c>
      <c r="R64" s="2"/>
      <c r="S64" s="2" t="s">
        <v>189</v>
      </c>
    </row>
    <row r="65" spans="1:19" ht="21.6" customHeight="1" x14ac:dyDescent="0.25">
      <c r="A65" s="116" t="s">
        <v>5451</v>
      </c>
      <c r="B65" s="2" t="s">
        <v>191</v>
      </c>
      <c r="C65" s="7" t="s">
        <v>66</v>
      </c>
      <c r="D65" s="3" t="s">
        <v>110</v>
      </c>
      <c r="E65" s="4">
        <v>45017</v>
      </c>
      <c r="F65" s="4">
        <v>44927</v>
      </c>
      <c r="G65" s="98" t="s">
        <v>137</v>
      </c>
      <c r="H65" s="99">
        <v>44130</v>
      </c>
      <c r="I65" s="3">
        <v>8</v>
      </c>
      <c r="J65" s="3" t="s">
        <v>120</v>
      </c>
      <c r="K65" s="6" t="s">
        <v>106</v>
      </c>
      <c r="L65" s="6" t="s">
        <v>105</v>
      </c>
      <c r="M65" s="3" t="s">
        <v>125</v>
      </c>
      <c r="N65" s="3" t="s">
        <v>394</v>
      </c>
      <c r="O65" s="3" t="s">
        <v>395</v>
      </c>
      <c r="P65" s="2" t="s">
        <v>396</v>
      </c>
      <c r="Q65" s="2" t="s">
        <v>189</v>
      </c>
      <c r="R65" s="2"/>
      <c r="S65" s="2" t="s">
        <v>189</v>
      </c>
    </row>
    <row r="66" spans="1:19" ht="21.6" customHeight="1" x14ac:dyDescent="0.25">
      <c r="A66" s="116" t="s">
        <v>5452</v>
      </c>
      <c r="B66" s="2" t="s">
        <v>192</v>
      </c>
      <c r="C66" s="7" t="s">
        <v>67</v>
      </c>
      <c r="D66" s="3" t="s">
        <v>113</v>
      </c>
      <c r="E66" s="4">
        <v>43922</v>
      </c>
      <c r="F66" s="4">
        <v>45017</v>
      </c>
      <c r="G66" s="98" t="s">
        <v>138</v>
      </c>
      <c r="H66" s="99">
        <v>44678</v>
      </c>
      <c r="I66" s="3">
        <v>8</v>
      </c>
      <c r="J66" s="3" t="s">
        <v>107</v>
      </c>
      <c r="K66" s="6" t="s">
        <v>106</v>
      </c>
      <c r="L66" s="6" t="s">
        <v>105</v>
      </c>
      <c r="M66" s="3" t="s">
        <v>125</v>
      </c>
      <c r="N66" s="3" t="s">
        <v>397</v>
      </c>
      <c r="O66" s="3" t="s">
        <v>398</v>
      </c>
      <c r="P66" s="2" t="s">
        <v>399</v>
      </c>
      <c r="Q66" s="2" t="s">
        <v>189</v>
      </c>
      <c r="R66" s="2"/>
      <c r="S66" s="2" t="s">
        <v>189</v>
      </c>
    </row>
    <row r="67" spans="1:19" ht="21.6" customHeight="1" x14ac:dyDescent="0.25">
      <c r="A67" s="116"/>
      <c r="B67" s="2"/>
      <c r="C67" s="7"/>
      <c r="D67" s="3"/>
      <c r="E67" s="4"/>
      <c r="F67" s="4"/>
      <c r="G67" s="122" t="s">
        <v>134</v>
      </c>
      <c r="H67" s="123"/>
      <c r="I67" s="3"/>
      <c r="J67" s="3"/>
      <c r="K67" s="6"/>
      <c r="L67" s="6"/>
      <c r="M67" s="3"/>
      <c r="N67" s="3"/>
      <c r="O67" s="3"/>
      <c r="P67" s="2"/>
      <c r="Q67" s="2"/>
      <c r="R67" s="2"/>
      <c r="S67" s="2"/>
    </row>
    <row r="68" spans="1:19" s="52" customFormat="1" ht="21.6" customHeight="1" x14ac:dyDescent="0.25">
      <c r="A68" s="116" t="s">
        <v>5453</v>
      </c>
      <c r="B68" s="118" t="s">
        <v>400</v>
      </c>
      <c r="C68" s="48" t="s">
        <v>68</v>
      </c>
      <c r="D68" s="49" t="s">
        <v>110</v>
      </c>
      <c r="E68" s="50">
        <v>44652</v>
      </c>
      <c r="F68" s="50">
        <v>45292</v>
      </c>
      <c r="G68" s="100" t="s">
        <v>135</v>
      </c>
      <c r="H68" s="115">
        <v>45369</v>
      </c>
      <c r="I68" s="49">
        <v>8</v>
      </c>
      <c r="J68" s="49" t="s">
        <v>103</v>
      </c>
      <c r="K68" s="51" t="s">
        <v>104</v>
      </c>
      <c r="L68" s="51" t="s">
        <v>105</v>
      </c>
      <c r="M68" s="49" t="s">
        <v>125</v>
      </c>
      <c r="N68" s="49" t="s">
        <v>401</v>
      </c>
      <c r="O68" s="49" t="s">
        <v>402</v>
      </c>
      <c r="P68" s="47" t="s">
        <v>403</v>
      </c>
      <c r="Q68" s="47" t="s">
        <v>193</v>
      </c>
      <c r="R68" s="47"/>
      <c r="S68" s="47" t="s">
        <v>193</v>
      </c>
    </row>
    <row r="69" spans="1:19" ht="21.6" customHeight="1" x14ac:dyDescent="0.25">
      <c r="A69" s="116" t="s">
        <v>5454</v>
      </c>
      <c r="B69" s="2" t="s">
        <v>194</v>
      </c>
      <c r="C69" s="7" t="s">
        <v>69</v>
      </c>
      <c r="D69" s="3" t="s">
        <v>113</v>
      </c>
      <c r="E69" s="4">
        <v>44652</v>
      </c>
      <c r="F69" s="4">
        <v>45292</v>
      </c>
      <c r="G69" s="98" t="s">
        <v>137</v>
      </c>
      <c r="H69" s="99">
        <v>43591</v>
      </c>
      <c r="I69" s="3">
        <v>8</v>
      </c>
      <c r="J69" s="3" t="s">
        <v>107</v>
      </c>
      <c r="K69" s="6" t="s">
        <v>104</v>
      </c>
      <c r="L69" s="6" t="s">
        <v>105</v>
      </c>
      <c r="M69" s="3" t="s">
        <v>125</v>
      </c>
      <c r="N69" s="3" t="s">
        <v>404</v>
      </c>
      <c r="O69" s="3" t="s">
        <v>405</v>
      </c>
      <c r="P69" s="2" t="s">
        <v>406</v>
      </c>
      <c r="Q69" s="2" t="s">
        <v>193</v>
      </c>
      <c r="R69" s="2"/>
      <c r="S69" s="2" t="s">
        <v>193</v>
      </c>
    </row>
    <row r="70" spans="1:19" ht="21.6" customHeight="1" x14ac:dyDescent="0.25">
      <c r="A70" s="116" t="s">
        <v>5455</v>
      </c>
      <c r="B70" s="2" t="s">
        <v>195</v>
      </c>
      <c r="C70" s="7" t="s">
        <v>70</v>
      </c>
      <c r="D70" s="3" t="s">
        <v>113</v>
      </c>
      <c r="E70" s="4">
        <v>44652</v>
      </c>
      <c r="F70" s="4">
        <v>45292</v>
      </c>
      <c r="G70" s="98" t="s">
        <v>134</v>
      </c>
      <c r="H70" s="99">
        <v>42732</v>
      </c>
      <c r="I70" s="3">
        <v>8</v>
      </c>
      <c r="J70" s="3" t="s">
        <v>107</v>
      </c>
      <c r="K70" s="6" t="s">
        <v>106</v>
      </c>
      <c r="L70" s="6" t="s">
        <v>105</v>
      </c>
      <c r="M70" s="3" t="s">
        <v>125</v>
      </c>
      <c r="N70" s="3" t="s">
        <v>407</v>
      </c>
      <c r="O70" s="3" t="s">
        <v>408</v>
      </c>
      <c r="P70" s="2" t="s">
        <v>409</v>
      </c>
      <c r="Q70" s="2" t="s">
        <v>193</v>
      </c>
      <c r="R70" s="2"/>
      <c r="S70" s="2" t="s">
        <v>193</v>
      </c>
    </row>
    <row r="71" spans="1:19" ht="21.6" customHeight="1" x14ac:dyDescent="0.25">
      <c r="A71" s="116"/>
      <c r="B71" s="2"/>
      <c r="C71" s="7"/>
      <c r="D71" s="3"/>
      <c r="E71" s="4"/>
      <c r="F71" s="4"/>
      <c r="G71" s="122" t="s">
        <v>136</v>
      </c>
      <c r="H71" s="123"/>
      <c r="I71" s="3"/>
      <c r="J71" s="3"/>
      <c r="K71" s="6"/>
      <c r="L71" s="6"/>
      <c r="M71" s="3"/>
      <c r="N71" s="3"/>
      <c r="O71" s="3"/>
      <c r="P71" s="2"/>
      <c r="Q71" s="2"/>
      <c r="R71" s="2"/>
      <c r="S71" s="2"/>
    </row>
    <row r="72" spans="1:19" ht="21.6" customHeight="1" x14ac:dyDescent="0.25">
      <c r="A72" s="116"/>
      <c r="B72" s="2"/>
      <c r="C72" s="7"/>
      <c r="D72" s="3"/>
      <c r="E72" s="4"/>
      <c r="F72" s="4"/>
      <c r="G72" s="122" t="s">
        <v>138</v>
      </c>
      <c r="H72" s="123"/>
      <c r="I72" s="3"/>
      <c r="J72" s="3"/>
      <c r="K72" s="6"/>
      <c r="L72" s="6"/>
      <c r="M72" s="3"/>
      <c r="N72" s="3"/>
      <c r="O72" s="3"/>
      <c r="P72" s="2"/>
      <c r="Q72" s="2"/>
      <c r="R72" s="2"/>
      <c r="S72" s="2"/>
    </row>
    <row r="73" spans="1:19" s="52" customFormat="1" ht="21.6" customHeight="1" x14ac:dyDescent="0.25">
      <c r="A73" s="116" t="s">
        <v>5456</v>
      </c>
      <c r="B73" s="47" t="s">
        <v>196</v>
      </c>
      <c r="C73" s="48" t="s">
        <v>71</v>
      </c>
      <c r="D73" s="49" t="s">
        <v>110</v>
      </c>
      <c r="E73" s="50">
        <v>45017</v>
      </c>
      <c r="F73" s="50">
        <v>45352</v>
      </c>
      <c r="G73" s="100" t="s">
        <v>135</v>
      </c>
      <c r="H73" s="101">
        <v>44747</v>
      </c>
      <c r="I73" s="49">
        <v>9</v>
      </c>
      <c r="J73" s="49" t="s">
        <v>107</v>
      </c>
      <c r="K73" s="51" t="s">
        <v>106</v>
      </c>
      <c r="L73" s="51" t="s">
        <v>105</v>
      </c>
      <c r="M73" s="49" t="s">
        <v>112</v>
      </c>
      <c r="N73" s="49" t="s">
        <v>410</v>
      </c>
      <c r="O73" s="49" t="s">
        <v>411</v>
      </c>
      <c r="P73" s="47" t="s">
        <v>412</v>
      </c>
      <c r="Q73" s="47" t="s">
        <v>197</v>
      </c>
      <c r="R73" s="47"/>
      <c r="S73" s="47" t="s">
        <v>197</v>
      </c>
    </row>
    <row r="74" spans="1:19" ht="21.6" customHeight="1" x14ac:dyDescent="0.25">
      <c r="A74" s="116" t="s">
        <v>5457</v>
      </c>
      <c r="B74" s="117" t="s">
        <v>187</v>
      </c>
      <c r="C74" s="7" t="s">
        <v>63</v>
      </c>
      <c r="D74" s="3" t="s">
        <v>113</v>
      </c>
      <c r="E74" s="4">
        <v>44652</v>
      </c>
      <c r="F74" s="4">
        <v>45413</v>
      </c>
      <c r="G74" s="98" t="s">
        <v>136</v>
      </c>
      <c r="H74" s="115">
        <v>45369</v>
      </c>
      <c r="I74" s="3">
        <v>8</v>
      </c>
      <c r="J74" s="49" t="s">
        <v>103</v>
      </c>
      <c r="K74" s="6" t="s">
        <v>106</v>
      </c>
      <c r="L74" s="6" t="s">
        <v>105</v>
      </c>
      <c r="M74" s="3" t="s">
        <v>125</v>
      </c>
      <c r="N74" s="3" t="s">
        <v>385</v>
      </c>
      <c r="O74" s="3" t="s">
        <v>386</v>
      </c>
      <c r="P74" s="2" t="s">
        <v>387</v>
      </c>
      <c r="Q74" s="2" t="s">
        <v>375</v>
      </c>
      <c r="R74" s="2"/>
      <c r="S74" s="2" t="s">
        <v>197</v>
      </c>
    </row>
    <row r="75" spans="1:19" ht="21.6" customHeight="1" x14ac:dyDescent="0.25">
      <c r="A75" s="116" t="s">
        <v>5458</v>
      </c>
      <c r="B75" s="2" t="s">
        <v>201</v>
      </c>
      <c r="C75" s="7" t="s">
        <v>75</v>
      </c>
      <c r="D75" s="3" t="s">
        <v>113</v>
      </c>
      <c r="E75" s="4">
        <v>44835</v>
      </c>
      <c r="F75" s="4">
        <v>45505</v>
      </c>
      <c r="G75" s="98" t="s">
        <v>134</v>
      </c>
      <c r="H75" s="99">
        <v>43118</v>
      </c>
      <c r="I75" s="3">
        <v>8</v>
      </c>
      <c r="J75" s="3" t="s">
        <v>107</v>
      </c>
      <c r="K75" s="6" t="s">
        <v>106</v>
      </c>
      <c r="L75" s="6" t="s">
        <v>105</v>
      </c>
      <c r="M75" s="3" t="s">
        <v>125</v>
      </c>
      <c r="N75" s="3" t="s">
        <v>422</v>
      </c>
      <c r="O75" s="3" t="s">
        <v>423</v>
      </c>
      <c r="P75" s="2" t="s">
        <v>424</v>
      </c>
      <c r="Q75" s="2" t="s">
        <v>197</v>
      </c>
      <c r="R75" s="2"/>
      <c r="S75" s="2" t="s">
        <v>197</v>
      </c>
    </row>
    <row r="76" spans="1:19" ht="21.6" customHeight="1" x14ac:dyDescent="0.25">
      <c r="A76" s="116"/>
      <c r="B76" s="2"/>
      <c r="C76" s="7"/>
      <c r="D76" s="3"/>
      <c r="E76" s="4"/>
      <c r="F76" s="4"/>
      <c r="G76" s="122" t="s">
        <v>137</v>
      </c>
      <c r="H76" s="123"/>
      <c r="I76" s="3"/>
      <c r="J76" s="3"/>
      <c r="K76" s="6"/>
      <c r="L76" s="6"/>
      <c r="M76" s="3"/>
      <c r="N76" s="3"/>
      <c r="O76" s="3"/>
      <c r="P76" s="2"/>
      <c r="Q76" s="2"/>
      <c r="R76" s="2"/>
      <c r="S76" s="2"/>
    </row>
    <row r="77" spans="1:19" ht="21.6" customHeight="1" x14ac:dyDescent="0.25">
      <c r="A77" s="116"/>
      <c r="B77" s="2"/>
      <c r="C77" s="7"/>
      <c r="D77" s="3"/>
      <c r="E77" s="4"/>
      <c r="F77" s="4"/>
      <c r="G77" s="122" t="s">
        <v>138</v>
      </c>
      <c r="H77" s="123"/>
      <c r="I77" s="3"/>
      <c r="J77" s="3"/>
      <c r="K77" s="6"/>
      <c r="L77" s="6"/>
      <c r="M77" s="3"/>
      <c r="N77" s="3"/>
      <c r="O77" s="3"/>
      <c r="P77" s="2"/>
      <c r="Q77" s="2"/>
      <c r="R77" s="2"/>
      <c r="S77" s="2"/>
    </row>
    <row r="78" spans="1:19" s="52" customFormat="1" ht="21.6" customHeight="1" x14ac:dyDescent="0.25">
      <c r="A78" s="116" t="s">
        <v>5459</v>
      </c>
      <c r="B78" s="118" t="s">
        <v>216</v>
      </c>
      <c r="C78" s="48" t="s">
        <v>87</v>
      </c>
      <c r="D78" s="49" t="s">
        <v>110</v>
      </c>
      <c r="E78" s="50">
        <v>44287</v>
      </c>
      <c r="F78" s="50">
        <v>45383</v>
      </c>
      <c r="G78" s="100" t="s">
        <v>135</v>
      </c>
      <c r="H78" s="115">
        <v>45369</v>
      </c>
      <c r="I78" s="49">
        <v>9</v>
      </c>
      <c r="J78" s="49" t="s">
        <v>107</v>
      </c>
      <c r="K78" s="51" t="s">
        <v>104</v>
      </c>
      <c r="L78" s="51" t="s">
        <v>105</v>
      </c>
      <c r="M78" s="49" t="s">
        <v>112</v>
      </c>
      <c r="N78" s="49" t="s">
        <v>460</v>
      </c>
      <c r="O78" s="49" t="s">
        <v>461</v>
      </c>
      <c r="P78" s="47" t="s">
        <v>462</v>
      </c>
      <c r="Q78" s="47" t="s">
        <v>428</v>
      </c>
      <c r="R78" s="47"/>
      <c r="S78" s="47" t="s">
        <v>428</v>
      </c>
    </row>
    <row r="79" spans="1:19" ht="21.6" customHeight="1" x14ac:dyDescent="0.25">
      <c r="A79" s="116" t="s">
        <v>5460</v>
      </c>
      <c r="B79" s="2" t="s">
        <v>203</v>
      </c>
      <c r="C79" s="7" t="s">
        <v>77</v>
      </c>
      <c r="D79" s="3" t="s">
        <v>115</v>
      </c>
      <c r="E79" s="4">
        <v>43922</v>
      </c>
      <c r="F79" s="4">
        <v>45261</v>
      </c>
      <c r="G79" s="98" t="s">
        <v>136</v>
      </c>
      <c r="H79" s="99">
        <v>44711</v>
      </c>
      <c r="I79" s="3">
        <v>8</v>
      </c>
      <c r="J79" s="3" t="s">
        <v>111</v>
      </c>
      <c r="K79" s="6" t="s">
        <v>106</v>
      </c>
      <c r="L79" s="6" t="s">
        <v>105</v>
      </c>
      <c r="M79" s="3" t="s">
        <v>125</v>
      </c>
      <c r="N79" s="3" t="s">
        <v>429</v>
      </c>
      <c r="O79" s="3" t="s">
        <v>430</v>
      </c>
      <c r="P79" s="2" t="s">
        <v>431</v>
      </c>
      <c r="Q79" s="2" t="s">
        <v>428</v>
      </c>
      <c r="R79" s="2"/>
      <c r="S79" s="2" t="s">
        <v>428</v>
      </c>
    </row>
    <row r="80" spans="1:19" ht="21.6" customHeight="1" x14ac:dyDescent="0.25">
      <c r="A80" s="116" t="s">
        <v>5461</v>
      </c>
      <c r="B80" s="2" t="s">
        <v>204</v>
      </c>
      <c r="C80" s="7" t="s">
        <v>78</v>
      </c>
      <c r="D80" s="3" t="s">
        <v>115</v>
      </c>
      <c r="E80" s="4">
        <v>44652</v>
      </c>
      <c r="F80" s="4">
        <v>45292</v>
      </c>
      <c r="G80" s="98" t="s">
        <v>137</v>
      </c>
      <c r="H80" s="99">
        <v>44130</v>
      </c>
      <c r="I80" s="3">
        <v>8</v>
      </c>
      <c r="J80" s="3" t="s">
        <v>120</v>
      </c>
      <c r="K80" s="6" t="s">
        <v>106</v>
      </c>
      <c r="L80" s="6" t="s">
        <v>105</v>
      </c>
      <c r="M80" s="3" t="s">
        <v>125</v>
      </c>
      <c r="N80" s="3" t="s">
        <v>432</v>
      </c>
      <c r="O80" s="3" t="s">
        <v>433</v>
      </c>
      <c r="P80" s="2" t="s">
        <v>434</v>
      </c>
      <c r="Q80" s="2" t="s">
        <v>428</v>
      </c>
      <c r="R80" s="2"/>
      <c r="S80" s="2" t="s">
        <v>428</v>
      </c>
    </row>
    <row r="81" spans="1:19" ht="21.6" customHeight="1" x14ac:dyDescent="0.25">
      <c r="A81" s="116" t="s">
        <v>5462</v>
      </c>
      <c r="B81" s="2" t="s">
        <v>206</v>
      </c>
      <c r="C81" s="7" t="s">
        <v>80</v>
      </c>
      <c r="D81" s="3" t="s">
        <v>110</v>
      </c>
      <c r="E81" s="4">
        <v>45017</v>
      </c>
      <c r="F81" s="4">
        <v>45566</v>
      </c>
      <c r="G81" s="98" t="s">
        <v>134</v>
      </c>
      <c r="H81" s="99">
        <v>44351</v>
      </c>
      <c r="I81" s="3">
        <v>8</v>
      </c>
      <c r="J81" s="3" t="s">
        <v>107</v>
      </c>
      <c r="K81" s="6" t="s">
        <v>106</v>
      </c>
      <c r="L81" s="6" t="s">
        <v>105</v>
      </c>
      <c r="M81" s="3" t="s">
        <v>125</v>
      </c>
      <c r="N81" s="3" t="s">
        <v>438</v>
      </c>
      <c r="O81" s="3" t="s">
        <v>439</v>
      </c>
      <c r="P81" s="2" t="s">
        <v>440</v>
      </c>
      <c r="Q81" s="2" t="s">
        <v>428</v>
      </c>
      <c r="R81" s="2"/>
      <c r="S81" s="2" t="s">
        <v>428</v>
      </c>
    </row>
    <row r="82" spans="1:19" ht="21.6" customHeight="1" x14ac:dyDescent="0.25">
      <c r="A82" s="116"/>
      <c r="B82" s="2"/>
      <c r="C82" s="7"/>
      <c r="D82" s="3"/>
      <c r="E82" s="4"/>
      <c r="F82" s="4"/>
      <c r="G82" s="122" t="s">
        <v>138</v>
      </c>
      <c r="H82" s="123"/>
      <c r="I82" s="3"/>
      <c r="J82" s="3"/>
      <c r="K82" s="6"/>
      <c r="L82" s="6"/>
      <c r="M82" s="3"/>
      <c r="N82" s="3"/>
      <c r="O82" s="3"/>
      <c r="P82" s="2"/>
      <c r="Q82" s="2"/>
      <c r="R82" s="2"/>
      <c r="S82" s="2"/>
    </row>
    <row r="83" spans="1:19" s="52" customFormat="1" ht="21.6" customHeight="1" x14ac:dyDescent="0.25">
      <c r="A83" s="116" t="s">
        <v>5463</v>
      </c>
      <c r="B83" s="47" t="s">
        <v>207</v>
      </c>
      <c r="C83" s="48" t="s">
        <v>20</v>
      </c>
      <c r="D83" s="49" t="s">
        <v>115</v>
      </c>
      <c r="E83" s="50">
        <v>44652</v>
      </c>
      <c r="F83" s="50">
        <v>45292</v>
      </c>
      <c r="G83" s="100" t="s">
        <v>135</v>
      </c>
      <c r="H83" s="101">
        <v>44816</v>
      </c>
      <c r="I83" s="49">
        <v>9</v>
      </c>
      <c r="J83" s="49" t="s">
        <v>120</v>
      </c>
      <c r="K83" s="51" t="s">
        <v>104</v>
      </c>
      <c r="L83" s="51" t="s">
        <v>105</v>
      </c>
      <c r="M83" s="49" t="s">
        <v>112</v>
      </c>
      <c r="N83" s="49" t="s">
        <v>441</v>
      </c>
      <c r="O83" s="49" t="s">
        <v>442</v>
      </c>
      <c r="P83" s="47" t="s">
        <v>443</v>
      </c>
      <c r="Q83" s="47" t="s">
        <v>208</v>
      </c>
      <c r="R83" s="47"/>
      <c r="S83" s="47" t="s">
        <v>208</v>
      </c>
    </row>
    <row r="84" spans="1:19" ht="21.6" customHeight="1" x14ac:dyDescent="0.25">
      <c r="A84" s="116" t="s">
        <v>5464</v>
      </c>
      <c r="B84" s="2" t="s">
        <v>209</v>
      </c>
      <c r="C84" s="7" t="s">
        <v>81</v>
      </c>
      <c r="D84" s="3" t="s">
        <v>115</v>
      </c>
      <c r="E84" s="4">
        <v>44287</v>
      </c>
      <c r="F84" s="4">
        <v>45292</v>
      </c>
      <c r="G84" s="98" t="s">
        <v>136</v>
      </c>
      <c r="H84" s="99">
        <v>44470</v>
      </c>
      <c r="I84" s="3">
        <v>8</v>
      </c>
      <c r="J84" s="3" t="s">
        <v>107</v>
      </c>
      <c r="K84" s="6" t="s">
        <v>104</v>
      </c>
      <c r="L84" s="6" t="s">
        <v>105</v>
      </c>
      <c r="M84" s="3" t="s">
        <v>125</v>
      </c>
      <c r="N84" s="3" t="s">
        <v>444</v>
      </c>
      <c r="O84" s="3" t="s">
        <v>445</v>
      </c>
      <c r="P84" s="2" t="s">
        <v>446</v>
      </c>
      <c r="Q84" s="2" t="s">
        <v>208</v>
      </c>
      <c r="R84" s="2"/>
      <c r="S84" s="2" t="s">
        <v>208</v>
      </c>
    </row>
    <row r="85" spans="1:19" ht="21.6" customHeight="1" x14ac:dyDescent="0.25">
      <c r="A85" s="116" t="s">
        <v>5465</v>
      </c>
      <c r="B85" s="2" t="s">
        <v>210</v>
      </c>
      <c r="C85" s="7" t="s">
        <v>82</v>
      </c>
      <c r="D85" s="3" t="s">
        <v>113</v>
      </c>
      <c r="E85" s="4">
        <v>41913</v>
      </c>
      <c r="F85" s="4">
        <v>45352</v>
      </c>
      <c r="G85" s="98" t="s">
        <v>138</v>
      </c>
      <c r="H85" s="99">
        <v>44711</v>
      </c>
      <c r="I85" s="3">
        <v>8</v>
      </c>
      <c r="J85" s="3" t="s">
        <v>107</v>
      </c>
      <c r="K85" s="6" t="s">
        <v>106</v>
      </c>
      <c r="L85" s="6" t="s">
        <v>105</v>
      </c>
      <c r="M85" s="3" t="s">
        <v>125</v>
      </c>
      <c r="N85" s="3" t="s">
        <v>447</v>
      </c>
      <c r="O85" s="3" t="s">
        <v>448</v>
      </c>
      <c r="P85" s="2" t="s">
        <v>449</v>
      </c>
      <c r="Q85" s="2" t="s">
        <v>208</v>
      </c>
      <c r="R85" s="2"/>
      <c r="S85" s="2" t="s">
        <v>208</v>
      </c>
    </row>
    <row r="86" spans="1:19" ht="21.6" customHeight="1" x14ac:dyDescent="0.25">
      <c r="A86" s="116" t="s">
        <v>5466</v>
      </c>
      <c r="B86" s="117" t="s">
        <v>2305</v>
      </c>
      <c r="C86" s="7" t="s">
        <v>2306</v>
      </c>
      <c r="D86" s="3" t="s">
        <v>113</v>
      </c>
      <c r="E86" s="4">
        <v>41730</v>
      </c>
      <c r="F86" s="4">
        <v>44986</v>
      </c>
      <c r="G86" s="98" t="s">
        <v>137</v>
      </c>
      <c r="H86" s="115">
        <v>45369</v>
      </c>
      <c r="I86" s="3">
        <v>8</v>
      </c>
      <c r="J86" s="3" t="s">
        <v>107</v>
      </c>
      <c r="K86" s="6" t="s">
        <v>106</v>
      </c>
      <c r="L86" s="6" t="s">
        <v>105</v>
      </c>
      <c r="M86" s="3" t="s">
        <v>125</v>
      </c>
      <c r="N86" s="3" t="s">
        <v>2308</v>
      </c>
      <c r="O86" s="3" t="s">
        <v>2309</v>
      </c>
      <c r="P86" s="2" t="s">
        <v>2310</v>
      </c>
      <c r="Q86" s="2" t="s">
        <v>208</v>
      </c>
      <c r="R86" s="2"/>
      <c r="S86" s="2"/>
    </row>
    <row r="87" spans="1:19" ht="21.6" customHeight="1" x14ac:dyDescent="0.25">
      <c r="A87" s="116"/>
      <c r="B87" s="53"/>
      <c r="C87" s="7"/>
      <c r="D87" s="3"/>
      <c r="E87" s="4"/>
      <c r="F87" s="4"/>
      <c r="G87" s="122" t="s">
        <v>134</v>
      </c>
      <c r="H87" s="124"/>
      <c r="I87" s="3"/>
      <c r="J87" s="3"/>
      <c r="K87" s="6"/>
      <c r="L87" s="6"/>
      <c r="M87" s="3"/>
      <c r="N87" s="3"/>
      <c r="O87" s="3"/>
      <c r="P87" s="2"/>
      <c r="Q87" s="2"/>
      <c r="R87" s="2"/>
      <c r="S87" s="2"/>
    </row>
    <row r="88" spans="1:19" s="52" customFormat="1" ht="21.6" customHeight="1" x14ac:dyDescent="0.25">
      <c r="A88" s="116" t="s">
        <v>5467</v>
      </c>
      <c r="B88" s="47" t="s">
        <v>211</v>
      </c>
      <c r="C88" s="48" t="s">
        <v>83</v>
      </c>
      <c r="D88" s="49" t="s">
        <v>110</v>
      </c>
      <c r="E88" s="50">
        <v>45200</v>
      </c>
      <c r="F88" s="50">
        <v>45292</v>
      </c>
      <c r="G88" s="100" t="s">
        <v>135</v>
      </c>
      <c r="H88" s="101">
        <v>44747</v>
      </c>
      <c r="I88" s="49">
        <v>9</v>
      </c>
      <c r="J88" s="49" t="s">
        <v>120</v>
      </c>
      <c r="K88" s="51" t="s">
        <v>104</v>
      </c>
      <c r="L88" s="51" t="s">
        <v>105</v>
      </c>
      <c r="M88" s="49" t="s">
        <v>112</v>
      </c>
      <c r="N88" s="49" t="s">
        <v>450</v>
      </c>
      <c r="O88" s="49" t="s">
        <v>451</v>
      </c>
      <c r="P88" s="47" t="s">
        <v>452</v>
      </c>
      <c r="Q88" s="47" t="s">
        <v>212</v>
      </c>
      <c r="R88" s="47"/>
      <c r="S88" s="47" t="s">
        <v>212</v>
      </c>
    </row>
    <row r="89" spans="1:19" ht="21.6" customHeight="1" x14ac:dyDescent="0.25">
      <c r="A89" s="116" t="s">
        <v>5468</v>
      </c>
      <c r="B89" s="2" t="s">
        <v>213</v>
      </c>
      <c r="C89" s="7" t="s">
        <v>84</v>
      </c>
      <c r="D89" s="3" t="s">
        <v>113</v>
      </c>
      <c r="E89" s="4">
        <v>42461</v>
      </c>
      <c r="F89" s="4">
        <v>45292</v>
      </c>
      <c r="G89" s="98" t="s">
        <v>136</v>
      </c>
      <c r="H89" s="99">
        <v>43707</v>
      </c>
      <c r="I89" s="3">
        <v>8</v>
      </c>
      <c r="J89" s="3" t="s">
        <v>107</v>
      </c>
      <c r="K89" s="6" t="s">
        <v>106</v>
      </c>
      <c r="L89" s="6" t="s">
        <v>105</v>
      </c>
      <c r="M89" s="3" t="s">
        <v>125</v>
      </c>
      <c r="N89" s="3" t="s">
        <v>453</v>
      </c>
      <c r="O89" s="3" t="s">
        <v>454</v>
      </c>
      <c r="P89" s="2" t="s">
        <v>455</v>
      </c>
      <c r="Q89" s="2" t="s">
        <v>212</v>
      </c>
      <c r="R89" s="2"/>
      <c r="S89" s="2" t="s">
        <v>212</v>
      </c>
    </row>
    <row r="90" spans="1:19" ht="21.6" customHeight="1" x14ac:dyDescent="0.25">
      <c r="A90" s="116" t="s">
        <v>5469</v>
      </c>
      <c r="B90" s="2" t="s">
        <v>215</v>
      </c>
      <c r="C90" s="7" t="s">
        <v>86</v>
      </c>
      <c r="D90" s="3" t="s">
        <v>115</v>
      </c>
      <c r="E90" s="4">
        <v>43922</v>
      </c>
      <c r="F90" s="4">
        <v>45292</v>
      </c>
      <c r="G90" s="98" t="s">
        <v>138</v>
      </c>
      <c r="H90" s="99">
        <v>44351</v>
      </c>
      <c r="I90" s="3">
        <v>8</v>
      </c>
      <c r="J90" s="3" t="s">
        <v>107</v>
      </c>
      <c r="K90" s="6" t="s">
        <v>106</v>
      </c>
      <c r="L90" s="6" t="s">
        <v>105</v>
      </c>
      <c r="M90" s="3" t="s">
        <v>125</v>
      </c>
      <c r="N90" s="3" t="s">
        <v>458</v>
      </c>
      <c r="O90" s="3" t="s">
        <v>238</v>
      </c>
      <c r="P90" s="2" t="s">
        <v>459</v>
      </c>
      <c r="Q90" s="2" t="s">
        <v>212</v>
      </c>
      <c r="R90" s="2"/>
      <c r="S90" s="2" t="s">
        <v>212</v>
      </c>
    </row>
    <row r="91" spans="1:19" ht="21.6" customHeight="1" x14ac:dyDescent="0.25">
      <c r="A91" s="116"/>
      <c r="B91" s="2"/>
      <c r="C91" s="7"/>
      <c r="D91" s="3"/>
      <c r="E91" s="4"/>
      <c r="F91" s="4"/>
      <c r="G91" s="122" t="s">
        <v>138</v>
      </c>
      <c r="H91" s="123"/>
      <c r="I91" s="3"/>
      <c r="J91" s="3"/>
      <c r="K91" s="6"/>
      <c r="L91" s="6"/>
      <c r="M91" s="3"/>
      <c r="N91" s="3"/>
      <c r="O91" s="3"/>
      <c r="P91" s="2"/>
      <c r="Q91" s="2"/>
      <c r="R91" s="2"/>
      <c r="S91" s="2"/>
    </row>
    <row r="92" spans="1:19" ht="21.6" customHeight="1" x14ac:dyDescent="0.25">
      <c r="A92" s="116"/>
      <c r="B92" s="2"/>
      <c r="C92" s="7"/>
      <c r="D92" s="3"/>
      <c r="E92" s="4"/>
      <c r="F92" s="4"/>
      <c r="G92" s="122" t="s">
        <v>137</v>
      </c>
      <c r="H92" s="123"/>
      <c r="I92" s="3"/>
      <c r="J92" s="3"/>
      <c r="K92" s="6"/>
      <c r="L92" s="6"/>
      <c r="M92" s="3"/>
      <c r="N92" s="3"/>
      <c r="O92" s="3"/>
      <c r="P92" s="2"/>
      <c r="Q92" s="2"/>
      <c r="R92" s="2"/>
      <c r="S92" s="2"/>
    </row>
    <row r="93" spans="1:19" s="52" customFormat="1" ht="21.6" customHeight="1" x14ac:dyDescent="0.25">
      <c r="A93" s="116" t="s">
        <v>5470</v>
      </c>
      <c r="B93" s="117" t="s">
        <v>4551</v>
      </c>
      <c r="C93" s="7" t="s">
        <v>4552</v>
      </c>
      <c r="D93" s="3" t="s">
        <v>113</v>
      </c>
      <c r="E93" s="4">
        <v>44105</v>
      </c>
      <c r="F93" s="4">
        <v>44621</v>
      </c>
      <c r="G93" s="100" t="s">
        <v>135</v>
      </c>
      <c r="H93" s="115">
        <v>45369</v>
      </c>
      <c r="I93" s="3">
        <v>9</v>
      </c>
      <c r="J93" s="3" t="s">
        <v>107</v>
      </c>
      <c r="K93" s="6" t="s">
        <v>106</v>
      </c>
      <c r="L93" s="6" t="s">
        <v>105</v>
      </c>
      <c r="M93" s="3" t="s">
        <v>112</v>
      </c>
      <c r="N93" s="3" t="s">
        <v>4553</v>
      </c>
      <c r="O93" s="3">
        <v>81363124175</v>
      </c>
      <c r="P93" s="2" t="s">
        <v>4554</v>
      </c>
      <c r="Q93" s="47" t="s">
        <v>463</v>
      </c>
      <c r="R93" s="47"/>
      <c r="S93" s="47" t="s">
        <v>463</v>
      </c>
    </row>
    <row r="94" spans="1:19" ht="21.6" customHeight="1" x14ac:dyDescent="0.25">
      <c r="A94" s="116" t="s">
        <v>5471</v>
      </c>
      <c r="B94" s="2" t="s">
        <v>217</v>
      </c>
      <c r="C94" s="7" t="s">
        <v>88</v>
      </c>
      <c r="D94" s="3" t="s">
        <v>110</v>
      </c>
      <c r="E94" s="4">
        <v>43556</v>
      </c>
      <c r="F94" s="4">
        <v>45352</v>
      </c>
      <c r="G94" s="98" t="s">
        <v>136</v>
      </c>
      <c r="H94" s="99">
        <v>44231</v>
      </c>
      <c r="I94" s="3">
        <v>8</v>
      </c>
      <c r="J94" s="3" t="s">
        <v>118</v>
      </c>
      <c r="K94" s="6" t="s">
        <v>106</v>
      </c>
      <c r="L94" s="6" t="s">
        <v>105</v>
      </c>
      <c r="M94" s="3" t="s">
        <v>125</v>
      </c>
      <c r="N94" s="3" t="s">
        <v>464</v>
      </c>
      <c r="O94" s="3" t="s">
        <v>465</v>
      </c>
      <c r="P94" s="2" t="s">
        <v>466</v>
      </c>
      <c r="Q94" s="2" t="s">
        <v>463</v>
      </c>
      <c r="R94" s="2"/>
      <c r="S94" s="2" t="s">
        <v>463</v>
      </c>
    </row>
    <row r="95" spans="1:19" ht="21.6" customHeight="1" x14ac:dyDescent="0.25">
      <c r="A95" s="116" t="s">
        <v>5472</v>
      </c>
      <c r="B95" s="2" t="s">
        <v>218</v>
      </c>
      <c r="C95" s="7" t="s">
        <v>89</v>
      </c>
      <c r="D95" s="3" t="s">
        <v>115</v>
      </c>
      <c r="E95" s="4">
        <v>44470</v>
      </c>
      <c r="F95" s="4">
        <v>45292</v>
      </c>
      <c r="G95" s="98" t="s">
        <v>138</v>
      </c>
      <c r="H95" s="99">
        <v>44105</v>
      </c>
      <c r="I95" s="3">
        <v>8</v>
      </c>
      <c r="J95" s="3" t="s">
        <v>120</v>
      </c>
      <c r="K95" s="6" t="s">
        <v>104</v>
      </c>
      <c r="L95" s="6" t="s">
        <v>105</v>
      </c>
      <c r="M95" s="3" t="s">
        <v>125</v>
      </c>
      <c r="N95" s="3" t="s">
        <v>467</v>
      </c>
      <c r="O95" s="3" t="s">
        <v>468</v>
      </c>
      <c r="P95" s="2" t="s">
        <v>469</v>
      </c>
      <c r="Q95" s="2" t="s">
        <v>463</v>
      </c>
      <c r="R95" s="2"/>
      <c r="S95" s="2" t="s">
        <v>463</v>
      </c>
    </row>
    <row r="96" spans="1:19" ht="21.6" customHeight="1" x14ac:dyDescent="0.25">
      <c r="A96" s="116" t="s">
        <v>5473</v>
      </c>
      <c r="B96" s="2" t="s">
        <v>219</v>
      </c>
      <c r="C96" s="7" t="s">
        <v>90</v>
      </c>
      <c r="D96" s="3" t="s">
        <v>110</v>
      </c>
      <c r="E96" s="4">
        <v>42461</v>
      </c>
      <c r="F96" s="4">
        <v>45231</v>
      </c>
      <c r="G96" s="98" t="s">
        <v>134</v>
      </c>
      <c r="H96" s="99">
        <v>42732</v>
      </c>
      <c r="I96" s="3">
        <v>8</v>
      </c>
      <c r="J96" s="3" t="s">
        <v>118</v>
      </c>
      <c r="K96" s="6" t="s">
        <v>106</v>
      </c>
      <c r="L96" s="6" t="s">
        <v>105</v>
      </c>
      <c r="M96" s="3" t="s">
        <v>125</v>
      </c>
      <c r="N96" s="3" t="s">
        <v>470</v>
      </c>
      <c r="O96" s="3" t="s">
        <v>471</v>
      </c>
      <c r="P96" s="2" t="s">
        <v>472</v>
      </c>
      <c r="Q96" s="2" t="s">
        <v>463</v>
      </c>
      <c r="R96" s="2"/>
      <c r="S96" s="2" t="s">
        <v>463</v>
      </c>
    </row>
    <row r="97" spans="1:19" ht="21.6" customHeight="1" x14ac:dyDescent="0.25">
      <c r="A97" s="116"/>
      <c r="B97" s="2"/>
      <c r="C97" s="7"/>
      <c r="D97" s="3"/>
      <c r="E97" s="4"/>
      <c r="F97" s="4"/>
      <c r="G97" s="122" t="s">
        <v>137</v>
      </c>
      <c r="H97" s="123"/>
      <c r="I97" s="3"/>
      <c r="J97" s="3"/>
      <c r="K97" s="6"/>
      <c r="L97" s="6"/>
      <c r="M97" s="3"/>
      <c r="N97" s="3"/>
      <c r="O97" s="3"/>
      <c r="P97" s="2"/>
      <c r="Q97" s="2"/>
      <c r="R97" s="2"/>
      <c r="S97" s="2"/>
    </row>
    <row r="98" spans="1:19" s="52" customFormat="1" ht="21.6" customHeight="1" x14ac:dyDescent="0.25">
      <c r="A98" s="116" t="s">
        <v>5474</v>
      </c>
      <c r="B98" s="117" t="s">
        <v>4477</v>
      </c>
      <c r="C98" s="7" t="s">
        <v>4478</v>
      </c>
      <c r="D98" s="3" t="s">
        <v>110</v>
      </c>
      <c r="E98" s="4">
        <v>44652</v>
      </c>
      <c r="F98" s="4">
        <v>44805</v>
      </c>
      <c r="G98" s="100" t="s">
        <v>135</v>
      </c>
      <c r="H98" s="115">
        <v>45369</v>
      </c>
      <c r="I98" s="3">
        <v>8</v>
      </c>
      <c r="J98" s="3" t="s">
        <v>111</v>
      </c>
      <c r="K98" s="6" t="s">
        <v>104</v>
      </c>
      <c r="L98" s="6" t="s">
        <v>105</v>
      </c>
      <c r="M98" s="3" t="s">
        <v>125</v>
      </c>
      <c r="N98" s="3" t="s">
        <v>1952</v>
      </c>
      <c r="O98" s="3" t="s">
        <v>4479</v>
      </c>
      <c r="P98" s="2" t="s">
        <v>4480</v>
      </c>
      <c r="Q98" s="47" t="s">
        <v>221</v>
      </c>
      <c r="R98" s="47"/>
      <c r="S98" s="47" t="s">
        <v>221</v>
      </c>
    </row>
    <row r="99" spans="1:19" ht="21.6" customHeight="1" x14ac:dyDescent="0.25">
      <c r="A99" s="116" t="s">
        <v>5475</v>
      </c>
      <c r="B99" s="2" t="s">
        <v>222</v>
      </c>
      <c r="C99" s="7" t="s">
        <v>92</v>
      </c>
      <c r="D99" s="3" t="s">
        <v>115</v>
      </c>
      <c r="E99" s="4">
        <v>44652</v>
      </c>
      <c r="F99" s="4">
        <v>44927</v>
      </c>
      <c r="G99" s="98" t="s">
        <v>136</v>
      </c>
      <c r="H99" s="99">
        <v>44351</v>
      </c>
      <c r="I99" s="3">
        <v>8</v>
      </c>
      <c r="J99" s="3" t="s">
        <v>120</v>
      </c>
      <c r="K99" s="6" t="s">
        <v>104</v>
      </c>
      <c r="L99" s="6" t="s">
        <v>105</v>
      </c>
      <c r="M99" s="3" t="s">
        <v>125</v>
      </c>
      <c r="N99" s="3" t="s">
        <v>476</v>
      </c>
      <c r="O99" s="3" t="s">
        <v>477</v>
      </c>
      <c r="P99" s="2" t="s">
        <v>478</v>
      </c>
      <c r="Q99" s="2" t="s">
        <v>221</v>
      </c>
      <c r="R99" s="2"/>
      <c r="S99" s="2" t="s">
        <v>221</v>
      </c>
    </row>
    <row r="100" spans="1:19" ht="21.6" customHeight="1" x14ac:dyDescent="0.25">
      <c r="A100" s="116" t="s">
        <v>5476</v>
      </c>
      <c r="B100" s="2" t="s">
        <v>223</v>
      </c>
      <c r="C100" s="7" t="s">
        <v>93</v>
      </c>
      <c r="D100" s="3" t="s">
        <v>113</v>
      </c>
      <c r="E100" s="4">
        <v>42826</v>
      </c>
      <c r="F100" s="4">
        <v>44927</v>
      </c>
      <c r="G100" s="98" t="s">
        <v>137</v>
      </c>
      <c r="H100" s="99">
        <v>43742</v>
      </c>
      <c r="I100" s="3">
        <v>8</v>
      </c>
      <c r="J100" s="3" t="s">
        <v>107</v>
      </c>
      <c r="K100" s="6" t="s">
        <v>106</v>
      </c>
      <c r="L100" s="6" t="s">
        <v>105</v>
      </c>
      <c r="M100" s="3" t="s">
        <v>125</v>
      </c>
      <c r="N100" s="3" t="s">
        <v>479</v>
      </c>
      <c r="O100" s="3" t="s">
        <v>480</v>
      </c>
      <c r="P100" s="2" t="s">
        <v>481</v>
      </c>
      <c r="Q100" s="2" t="s">
        <v>221</v>
      </c>
      <c r="R100" s="2"/>
      <c r="S100" s="2" t="s">
        <v>221</v>
      </c>
    </row>
    <row r="101" spans="1:19" ht="21.6" customHeight="1" x14ac:dyDescent="0.25">
      <c r="A101" s="116" t="s">
        <v>5477</v>
      </c>
      <c r="B101" s="2" t="s">
        <v>224</v>
      </c>
      <c r="C101" s="7" t="s">
        <v>94</v>
      </c>
      <c r="D101" s="3" t="s">
        <v>115</v>
      </c>
      <c r="E101" s="4">
        <v>44287</v>
      </c>
      <c r="F101" s="4">
        <v>44927</v>
      </c>
      <c r="G101" s="98" t="s">
        <v>138</v>
      </c>
      <c r="H101" s="99">
        <v>44130</v>
      </c>
      <c r="I101" s="3">
        <v>8</v>
      </c>
      <c r="J101" s="3" t="s">
        <v>120</v>
      </c>
      <c r="K101" s="6" t="s">
        <v>106</v>
      </c>
      <c r="L101" s="6" t="s">
        <v>105</v>
      </c>
      <c r="M101" s="3" t="s">
        <v>125</v>
      </c>
      <c r="N101" s="3" t="s">
        <v>482</v>
      </c>
      <c r="O101" s="3" t="s">
        <v>483</v>
      </c>
      <c r="P101" s="2" t="s">
        <v>484</v>
      </c>
      <c r="Q101" s="2" t="s">
        <v>221</v>
      </c>
      <c r="R101" s="2"/>
      <c r="S101" s="2" t="s">
        <v>221</v>
      </c>
    </row>
    <row r="102" spans="1:19" ht="21.6" customHeight="1" x14ac:dyDescent="0.25">
      <c r="A102" s="116"/>
      <c r="B102" s="2"/>
      <c r="C102" s="7"/>
      <c r="D102" s="3"/>
      <c r="E102" s="4"/>
      <c r="F102" s="4"/>
      <c r="G102" s="122" t="s">
        <v>134</v>
      </c>
      <c r="H102" s="123"/>
      <c r="I102" s="3"/>
      <c r="J102" s="3"/>
      <c r="K102" s="6"/>
      <c r="L102" s="6"/>
      <c r="M102" s="3"/>
      <c r="N102" s="3"/>
      <c r="O102" s="3"/>
      <c r="P102" s="2"/>
      <c r="Q102" s="2"/>
      <c r="R102" s="2"/>
      <c r="S102" s="2"/>
    </row>
    <row r="103" spans="1:19" s="52" customFormat="1" ht="21.6" customHeight="1" x14ac:dyDescent="0.25">
      <c r="A103" s="116" t="s">
        <v>5478</v>
      </c>
      <c r="B103" s="47" t="s">
        <v>226</v>
      </c>
      <c r="C103" s="48" t="s">
        <v>100</v>
      </c>
      <c r="D103" s="49" t="s">
        <v>110</v>
      </c>
      <c r="E103" s="50">
        <v>44835</v>
      </c>
      <c r="F103" s="50">
        <v>45536</v>
      </c>
      <c r="G103" s="100" t="s">
        <v>135</v>
      </c>
      <c r="H103" s="101">
        <v>44778</v>
      </c>
      <c r="I103" s="49">
        <v>9</v>
      </c>
      <c r="J103" s="49" t="s">
        <v>111</v>
      </c>
      <c r="K103" s="51" t="s">
        <v>106</v>
      </c>
      <c r="L103" s="51" t="s">
        <v>105</v>
      </c>
      <c r="M103" s="49" t="s">
        <v>112</v>
      </c>
      <c r="N103" s="49" t="s">
        <v>485</v>
      </c>
      <c r="O103" s="49" t="s">
        <v>486</v>
      </c>
      <c r="P103" s="47" t="s">
        <v>487</v>
      </c>
      <c r="Q103" s="47" t="s">
        <v>227</v>
      </c>
      <c r="R103" s="47"/>
      <c r="S103" s="47" t="s">
        <v>227</v>
      </c>
    </row>
    <row r="104" spans="1:19" ht="21.6" customHeight="1" x14ac:dyDescent="0.25">
      <c r="A104" s="116" t="s">
        <v>5479</v>
      </c>
      <c r="B104" s="2" t="s">
        <v>228</v>
      </c>
      <c r="C104" s="7" t="s">
        <v>96</v>
      </c>
      <c r="D104" s="3" t="s">
        <v>110</v>
      </c>
      <c r="E104" s="4">
        <v>45017</v>
      </c>
      <c r="F104" s="4">
        <v>45292</v>
      </c>
      <c r="G104" s="98" t="s">
        <v>136</v>
      </c>
      <c r="H104" s="99">
        <v>44130</v>
      </c>
      <c r="I104" s="3">
        <v>8</v>
      </c>
      <c r="J104" s="3" t="s">
        <v>107</v>
      </c>
      <c r="K104" s="6" t="s">
        <v>106</v>
      </c>
      <c r="L104" s="6" t="s">
        <v>105</v>
      </c>
      <c r="M104" s="3" t="s">
        <v>125</v>
      </c>
      <c r="N104" s="3" t="s">
        <v>488</v>
      </c>
      <c r="O104" s="3" t="s">
        <v>489</v>
      </c>
      <c r="P104" s="2" t="s">
        <v>490</v>
      </c>
      <c r="Q104" s="2" t="s">
        <v>227</v>
      </c>
      <c r="R104" s="2"/>
      <c r="S104" s="2" t="s">
        <v>227</v>
      </c>
    </row>
    <row r="105" spans="1:19" ht="21.6" customHeight="1" x14ac:dyDescent="0.25">
      <c r="A105" s="116" t="s">
        <v>5480</v>
      </c>
      <c r="B105" s="2" t="s">
        <v>229</v>
      </c>
      <c r="C105" s="7" t="s">
        <v>97</v>
      </c>
      <c r="D105" s="3" t="s">
        <v>110</v>
      </c>
      <c r="E105" s="4">
        <v>44287</v>
      </c>
      <c r="F105" s="4">
        <v>45566</v>
      </c>
      <c r="G105" s="98" t="s">
        <v>137</v>
      </c>
      <c r="H105" s="99">
        <v>42732</v>
      </c>
      <c r="I105" s="3">
        <v>8</v>
      </c>
      <c r="J105" s="3" t="s">
        <v>107</v>
      </c>
      <c r="K105" s="6" t="s">
        <v>104</v>
      </c>
      <c r="L105" s="6" t="s">
        <v>105</v>
      </c>
      <c r="M105" s="3" t="s">
        <v>125</v>
      </c>
      <c r="N105" s="3" t="s">
        <v>491</v>
      </c>
      <c r="O105" s="3" t="s">
        <v>492</v>
      </c>
      <c r="P105" s="2" t="s">
        <v>493</v>
      </c>
      <c r="Q105" s="2" t="s">
        <v>227</v>
      </c>
      <c r="R105" s="2"/>
      <c r="S105" s="2" t="s">
        <v>227</v>
      </c>
    </row>
    <row r="106" spans="1:19" ht="21.6" customHeight="1" x14ac:dyDescent="0.25">
      <c r="A106" s="116" t="s">
        <v>5481</v>
      </c>
      <c r="B106" s="2" t="s">
        <v>230</v>
      </c>
      <c r="C106" s="7" t="s">
        <v>98</v>
      </c>
      <c r="D106" s="3" t="s">
        <v>113</v>
      </c>
      <c r="E106" s="4">
        <v>40817</v>
      </c>
      <c r="F106" s="4">
        <v>44986</v>
      </c>
      <c r="G106" s="98" t="s">
        <v>138</v>
      </c>
      <c r="H106" s="99">
        <v>44130</v>
      </c>
      <c r="I106" s="3">
        <v>8</v>
      </c>
      <c r="J106" s="3" t="s">
        <v>118</v>
      </c>
      <c r="K106" s="6" t="s">
        <v>106</v>
      </c>
      <c r="L106" s="6" t="s">
        <v>105</v>
      </c>
      <c r="M106" s="3" t="s">
        <v>125</v>
      </c>
      <c r="N106" s="3" t="s">
        <v>494</v>
      </c>
      <c r="O106" s="3" t="s">
        <v>495</v>
      </c>
      <c r="P106" s="2" t="s">
        <v>496</v>
      </c>
      <c r="Q106" s="2" t="s">
        <v>227</v>
      </c>
      <c r="R106" s="2"/>
      <c r="S106" s="2" t="s">
        <v>227</v>
      </c>
    </row>
    <row r="107" spans="1:19" ht="21.6" customHeight="1" x14ac:dyDescent="0.25">
      <c r="A107" s="119" t="s">
        <v>5482</v>
      </c>
      <c r="B107" s="34" t="s">
        <v>497</v>
      </c>
      <c r="C107" s="35" t="s">
        <v>99</v>
      </c>
      <c r="D107" s="36" t="s">
        <v>115</v>
      </c>
      <c r="E107" s="37">
        <v>44287</v>
      </c>
      <c r="F107" s="37">
        <v>45352</v>
      </c>
      <c r="G107" s="110" t="s">
        <v>134</v>
      </c>
      <c r="H107" s="111">
        <v>44567</v>
      </c>
      <c r="I107" s="36">
        <v>8</v>
      </c>
      <c r="J107" s="36" t="s">
        <v>103</v>
      </c>
      <c r="K107" s="40" t="s">
        <v>106</v>
      </c>
      <c r="L107" s="40" t="s">
        <v>105</v>
      </c>
      <c r="M107" s="36" t="s">
        <v>125</v>
      </c>
      <c r="N107" s="36" t="s">
        <v>498</v>
      </c>
      <c r="O107" s="36" t="s">
        <v>499</v>
      </c>
      <c r="P107" s="34" t="s">
        <v>500</v>
      </c>
      <c r="Q107" s="34" t="s">
        <v>227</v>
      </c>
      <c r="R107" s="34"/>
      <c r="S107" s="34" t="s">
        <v>227</v>
      </c>
    </row>
    <row r="109" spans="1:19" s="64" customFormat="1" ht="15.75" x14ac:dyDescent="0.25">
      <c r="A109" s="62" t="s">
        <v>5380</v>
      </c>
      <c r="B109" s="63" t="s">
        <v>5381</v>
      </c>
      <c r="E109" s="65"/>
      <c r="F109" s="66"/>
      <c r="H109" s="66"/>
      <c r="L109" s="67" t="s">
        <v>5483</v>
      </c>
      <c r="M109" s="68"/>
      <c r="N109" s="68"/>
    </row>
    <row r="110" spans="1:19" s="64" customFormat="1" ht="15.75" x14ac:dyDescent="0.25">
      <c r="A110" s="62" t="s">
        <v>5383</v>
      </c>
      <c r="B110" s="63" t="s">
        <v>5384</v>
      </c>
      <c r="E110" s="64">
        <v>1</v>
      </c>
      <c r="F110" s="66"/>
      <c r="G110" s="69"/>
      <c r="H110" s="66"/>
      <c r="L110" s="70" t="s">
        <v>5385</v>
      </c>
      <c r="R110" s="67" t="s">
        <v>5399</v>
      </c>
    </row>
    <row r="111" spans="1:19" s="64" customFormat="1" ht="15.75" x14ac:dyDescent="0.25">
      <c r="A111" s="62" t="s">
        <v>5383</v>
      </c>
      <c r="B111" s="63" t="s">
        <v>5386</v>
      </c>
      <c r="E111" s="64">
        <v>1</v>
      </c>
      <c r="F111" s="66"/>
      <c r="H111" s="66"/>
      <c r="L111" s="70"/>
      <c r="R111" s="70" t="s">
        <v>5385</v>
      </c>
    </row>
    <row r="112" spans="1:19" s="64" customFormat="1" ht="15.75" x14ac:dyDescent="0.25">
      <c r="A112" s="62" t="s">
        <v>5383</v>
      </c>
      <c r="B112" s="63" t="s">
        <v>5387</v>
      </c>
      <c r="C112" s="63" t="s">
        <v>5388</v>
      </c>
      <c r="D112" s="70">
        <v>3</v>
      </c>
      <c r="E112" s="71">
        <f>SUM(D112:D113)</f>
        <v>20</v>
      </c>
      <c r="F112" s="66"/>
      <c r="H112" s="66"/>
      <c r="L112" s="70"/>
      <c r="N112" s="64" t="s">
        <v>5383</v>
      </c>
      <c r="R112" s="70"/>
    </row>
    <row r="113" spans="1:18" s="64" customFormat="1" ht="15.75" x14ac:dyDescent="0.25">
      <c r="A113" s="62" t="s">
        <v>5383</v>
      </c>
      <c r="B113" s="63"/>
      <c r="C113" s="63" t="s">
        <v>5389</v>
      </c>
      <c r="D113" s="72">
        <v>17</v>
      </c>
      <c r="E113" s="65"/>
      <c r="F113" s="66"/>
      <c r="H113" s="66"/>
      <c r="L113" s="73" t="s">
        <v>5390</v>
      </c>
      <c r="R113" s="70"/>
    </row>
    <row r="114" spans="1:18" s="64" customFormat="1" ht="15.75" x14ac:dyDescent="0.25">
      <c r="A114" s="62" t="s">
        <v>5383</v>
      </c>
      <c r="B114" s="63"/>
      <c r="E114" s="65"/>
      <c r="F114" s="66"/>
      <c r="H114" s="66"/>
      <c r="L114" s="70" t="s">
        <v>5391</v>
      </c>
      <c r="R114" s="73" t="s">
        <v>5390</v>
      </c>
    </row>
    <row r="115" spans="1:18" s="64" customFormat="1" ht="15.75" x14ac:dyDescent="0.25">
      <c r="A115" s="70"/>
      <c r="B115" s="63" t="s">
        <v>5392</v>
      </c>
      <c r="C115" s="63" t="s">
        <v>5393</v>
      </c>
      <c r="D115" s="64">
        <v>2</v>
      </c>
      <c r="E115" s="71">
        <f>SUM(D115:D116)</f>
        <v>54</v>
      </c>
      <c r="F115" s="66"/>
      <c r="H115" s="66"/>
      <c r="R115" s="70" t="s">
        <v>5391</v>
      </c>
    </row>
    <row r="116" spans="1:18" s="66" customFormat="1" ht="16.5" x14ac:dyDescent="0.25">
      <c r="A116" s="70"/>
      <c r="B116" s="63"/>
      <c r="C116" s="112" t="s">
        <v>5394</v>
      </c>
      <c r="D116" s="74">
        <f>55-3</f>
        <v>52</v>
      </c>
      <c r="E116" s="75" t="s">
        <v>5383</v>
      </c>
      <c r="G116" s="64"/>
    </row>
    <row r="117" spans="1:18" s="66" customFormat="1" ht="15.75" x14ac:dyDescent="0.25">
      <c r="A117" s="70"/>
      <c r="B117" s="63"/>
      <c r="D117" s="64"/>
      <c r="E117" s="65"/>
      <c r="G117" s="64"/>
    </row>
    <row r="118" spans="1:18" s="66" customFormat="1" ht="15.75" x14ac:dyDescent="0.25">
      <c r="A118" s="70"/>
      <c r="B118" s="63" t="s">
        <v>5395</v>
      </c>
      <c r="C118" s="64"/>
      <c r="D118" s="74"/>
      <c r="E118" s="76">
        <f>SUM(E110:E115)</f>
        <v>76</v>
      </c>
      <c r="G118" s="64"/>
    </row>
    <row r="119" spans="1:18" s="66" customFormat="1" ht="15.75" x14ac:dyDescent="0.25">
      <c r="A119" s="70"/>
      <c r="B119" s="63" t="s">
        <v>5396</v>
      </c>
      <c r="C119" s="64"/>
      <c r="D119" s="64"/>
      <c r="E119" s="77">
        <v>6</v>
      </c>
      <c r="G119" s="64"/>
    </row>
    <row r="120" spans="1:18" s="66" customFormat="1" ht="16.5" thickBot="1" x14ac:dyDescent="0.3">
      <c r="A120" s="70"/>
      <c r="B120" s="63" t="s">
        <v>5397</v>
      </c>
      <c r="C120" s="64"/>
      <c r="D120" s="78"/>
      <c r="E120" s="79">
        <f>E118+E119</f>
        <v>82</v>
      </c>
      <c r="G120" s="64"/>
    </row>
    <row r="121" spans="1:18" ht="15.75" thickTop="1" x14ac:dyDescent="0.25"/>
    <row r="124" spans="1:18" x14ac:dyDescent="0.25">
      <c r="B124" s="10">
        <f>42*2</f>
        <v>84</v>
      </c>
    </row>
    <row r="125" spans="1:18" x14ac:dyDescent="0.25">
      <c r="B125" s="10">
        <f>24*2*60</f>
        <v>2880</v>
      </c>
    </row>
    <row r="126" spans="1:18" x14ac:dyDescent="0.25">
      <c r="B126" s="10">
        <f>SUM(B124:B125)</f>
        <v>2964</v>
      </c>
    </row>
    <row r="128" spans="1:18" x14ac:dyDescent="0.25">
      <c r="B128" s="121">
        <v>12000000</v>
      </c>
      <c r="C128" s="121">
        <f>4800000/84</f>
        <v>57142.857142857145</v>
      </c>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62:S62 N64:S67 N62:P62 N94:S97 Q93:S93 N99:S107 Q98:S98 N49:S52 Q48:S48 Q63:S63 N88:S92 Q86:S87 N15:S22 Q14 S14 N24:S32 N34:S47 N55:S61 N69:S85">
    <cfRule type="cellIs" dxfId="16" priority="13" stopIfTrue="1" operator="equal">
      <formula>"Pensiun"</formula>
    </cfRule>
  </conditionalFormatting>
  <conditionalFormatting sqref="N11:P11 R11">
    <cfRule type="cellIs" dxfId="15" priority="12" stopIfTrue="1" operator="equal">
      <formula>"Pensiun"</formula>
    </cfRule>
  </conditionalFormatting>
  <conditionalFormatting sqref="N23:S23">
    <cfRule type="cellIs" dxfId="14" priority="11" stopIfTrue="1" operator="equal">
      <formula>"Pensiun"</formula>
    </cfRule>
  </conditionalFormatting>
  <conditionalFormatting sqref="N54:S54">
    <cfRule type="cellIs" dxfId="13" priority="10" stopIfTrue="1" operator="equal">
      <formula>"Pensiun"</formula>
    </cfRule>
  </conditionalFormatting>
  <conditionalFormatting sqref="N53:S53">
    <cfRule type="cellIs" dxfId="12" priority="9" stopIfTrue="1" operator="equal">
      <formula>"Pensiun"</formula>
    </cfRule>
  </conditionalFormatting>
  <conditionalFormatting sqref="N33:S33">
    <cfRule type="cellIs" dxfId="11" priority="8" stopIfTrue="1" operator="equal">
      <formula>"Pensiun"</formula>
    </cfRule>
  </conditionalFormatting>
  <conditionalFormatting sqref="N68:S68">
    <cfRule type="cellIs" dxfId="10" priority="7" stopIfTrue="1" operator="equal">
      <formula>"Pensiun"</formula>
    </cfRule>
  </conditionalFormatting>
  <conditionalFormatting sqref="N93:P93">
    <cfRule type="cellIs" dxfId="9" priority="6" stopIfTrue="1" operator="equal">
      <formula>"Pensiun"</formula>
    </cfRule>
  </conditionalFormatting>
  <conditionalFormatting sqref="N98:P98">
    <cfRule type="cellIs" dxfId="8" priority="5" stopIfTrue="1" operator="equal">
      <formula>"Pensiun"</formula>
    </cfRule>
  </conditionalFormatting>
  <conditionalFormatting sqref="N63:P63">
    <cfRule type="cellIs" dxfId="7" priority="4" stopIfTrue="1" operator="equal">
      <formula>"Pensiun"</formula>
    </cfRule>
  </conditionalFormatting>
  <conditionalFormatting sqref="N48:P48">
    <cfRule type="cellIs" dxfId="6" priority="3" stopIfTrue="1" operator="equal">
      <formula>"Pensiun"</formula>
    </cfRule>
  </conditionalFormatting>
  <conditionalFormatting sqref="N86:P87">
    <cfRule type="cellIs" dxfId="5" priority="2" stopIfTrue="1" operator="equal">
      <formula>"Pensiun"</formula>
    </cfRule>
  </conditionalFormatting>
  <conditionalFormatting sqref="N14:P14">
    <cfRule type="cellIs" dxfId="4" priority="1" stopIfTrue="1" operator="equal">
      <formula>"Pensiun"</formula>
    </cfRule>
  </conditionalFormatting>
  <dataValidations count="2">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s>
  <printOptions horizontalCentered="1"/>
  <pageMargins left="0.19685039370078741" right="1.1811023622047245" top="0.39370078740157483" bottom="0.19685039370078741" header="0.59055118110236227" footer="0.9055118110236221"/>
  <pageSetup paperSize="346" scale="55" orientation="landscape" horizontalDpi="4294967293" verticalDpi="4294967293" r:id="rId1"/>
  <headerFooter>
    <oddFooter xml:space="preserve">&amp;L&amp;8Bezetting Keadaan Desember 2023&amp;R&amp;10Page &amp;P of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6"/>
  <sheetViews>
    <sheetView view="pageBreakPreview" topLeftCell="A2" zoomScale="85" zoomScaleNormal="85" zoomScaleSheetLayoutView="85" workbookViewId="0">
      <selection activeCell="B71" sqref="B71"/>
    </sheetView>
  </sheetViews>
  <sheetFormatPr defaultColWidth="9.140625" defaultRowHeight="15" x14ac:dyDescent="0.25"/>
  <cols>
    <col min="1" max="1" width="6.28515625" style="108" customWidth="1"/>
    <col min="2" max="2" width="41" style="10" customWidth="1"/>
    <col min="3" max="3" width="20.42578125" style="10" customWidth="1"/>
    <col min="4" max="4" width="7.5703125" style="10" customWidth="1"/>
    <col min="5" max="6" width="10.28515625" style="10" customWidth="1"/>
    <col min="7" max="7" width="52.85546875" style="10" customWidth="1"/>
    <col min="8" max="9" width="10.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7.28515625" style="10" customWidth="1"/>
    <col min="16" max="16" width="42.85546875" style="10" customWidth="1"/>
    <col min="17" max="17" width="39.5703125" style="10" customWidth="1"/>
    <col min="18" max="18" width="42" style="10" customWidth="1"/>
    <col min="19" max="19" width="45" style="10" customWidth="1"/>
    <col min="20" max="16384" width="9.140625" style="10"/>
  </cols>
  <sheetData>
    <row r="1" spans="1:19" ht="15.75" x14ac:dyDescent="0.25">
      <c r="A1" s="102" t="s">
        <v>15</v>
      </c>
      <c r="B1" s="12"/>
      <c r="C1" s="12"/>
      <c r="D1" s="12"/>
      <c r="E1" s="12"/>
      <c r="F1" s="12"/>
      <c r="G1" s="12"/>
      <c r="H1" s="12"/>
      <c r="I1" s="12"/>
      <c r="J1" s="12"/>
      <c r="K1" s="12"/>
      <c r="L1" s="12"/>
      <c r="M1" s="12"/>
      <c r="N1" s="12"/>
      <c r="O1" s="12"/>
      <c r="P1" s="12"/>
      <c r="Q1" s="12"/>
      <c r="R1" s="12"/>
      <c r="S1" s="12"/>
    </row>
    <row r="2" spans="1:19" ht="15.75" x14ac:dyDescent="0.25">
      <c r="A2" s="102" t="s">
        <v>16</v>
      </c>
      <c r="B2" s="12"/>
      <c r="C2" s="12"/>
      <c r="D2" s="12"/>
      <c r="E2" s="12"/>
      <c r="F2" s="12"/>
      <c r="G2" s="12"/>
      <c r="H2" s="12"/>
      <c r="I2" s="12"/>
      <c r="J2" s="12"/>
      <c r="K2" s="12"/>
      <c r="L2" s="12"/>
      <c r="M2" s="12"/>
      <c r="N2" s="12"/>
      <c r="O2" s="12"/>
      <c r="P2" s="12"/>
      <c r="Q2" s="12"/>
      <c r="R2" s="12"/>
      <c r="S2" s="12"/>
    </row>
    <row r="3" spans="1:19" ht="15.75" x14ac:dyDescent="0.25">
      <c r="A3" s="102" t="s">
        <v>5398</v>
      </c>
      <c r="B3" s="9"/>
      <c r="C3" s="12"/>
      <c r="D3" s="12"/>
      <c r="E3" s="12"/>
      <c r="F3" s="12"/>
      <c r="G3" s="12"/>
      <c r="H3" s="12"/>
      <c r="I3" s="12"/>
      <c r="J3" s="12"/>
      <c r="K3" s="12"/>
      <c r="L3" s="12"/>
      <c r="M3" s="12"/>
      <c r="N3" s="12"/>
      <c r="O3" s="12"/>
      <c r="P3" s="12"/>
      <c r="Q3" s="12"/>
      <c r="R3" s="12"/>
      <c r="S3" s="12"/>
    </row>
    <row r="4" spans="1:19" s="14" customFormat="1" x14ac:dyDescent="0.25">
      <c r="A4" s="103"/>
      <c r="B4" s="14">
        <f>1</f>
        <v>1</v>
      </c>
      <c r="C4" s="15"/>
      <c r="D4" s="15"/>
      <c r="E4" s="15"/>
      <c r="F4" s="15"/>
      <c r="G4" s="15"/>
      <c r="H4" s="16"/>
      <c r="I4" s="16"/>
      <c r="J4" s="15"/>
      <c r="K4" s="15"/>
      <c r="L4" s="15"/>
      <c r="M4" s="15"/>
      <c r="N4" s="15"/>
      <c r="O4" s="15"/>
      <c r="P4" s="15"/>
      <c r="Q4" s="15"/>
      <c r="R4" s="15"/>
      <c r="S4" s="15"/>
    </row>
    <row r="5" spans="1:19" s="14" customFormat="1" x14ac:dyDescent="0.25">
      <c r="A5" s="103"/>
      <c r="B5" s="15"/>
      <c r="C5" s="15"/>
      <c r="D5" s="15"/>
      <c r="E5" s="15"/>
      <c r="F5" s="15"/>
      <c r="G5" s="15"/>
      <c r="H5" s="15"/>
      <c r="I5" s="15"/>
      <c r="J5" s="15"/>
      <c r="K5" s="15"/>
      <c r="L5" s="15"/>
      <c r="M5" s="15"/>
      <c r="N5" s="15"/>
      <c r="O5" s="15"/>
      <c r="P5" s="15"/>
      <c r="Q5" s="15"/>
      <c r="R5" s="15"/>
      <c r="S5" s="15"/>
    </row>
    <row r="6" spans="1:19" ht="15" customHeight="1" x14ac:dyDescent="0.25">
      <c r="A6" s="262" t="s">
        <v>10</v>
      </c>
      <c r="B6" s="265" t="s">
        <v>3</v>
      </c>
      <c r="C6" s="265" t="s">
        <v>0</v>
      </c>
      <c r="D6" s="277" t="s">
        <v>5</v>
      </c>
      <c r="E6" s="278"/>
      <c r="F6" s="84" t="s">
        <v>2</v>
      </c>
      <c r="G6" s="279" t="s">
        <v>11</v>
      </c>
      <c r="H6" s="279"/>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6"/>
      <c r="C7" s="266"/>
      <c r="D7" s="84" t="s">
        <v>4</v>
      </c>
      <c r="E7" s="84" t="s">
        <v>12</v>
      </c>
      <c r="F7" s="84" t="s">
        <v>1</v>
      </c>
      <c r="G7" s="94" t="s">
        <v>6</v>
      </c>
      <c r="H7" s="94" t="s">
        <v>1</v>
      </c>
      <c r="I7" s="266"/>
      <c r="J7" s="266"/>
      <c r="K7" s="266"/>
      <c r="L7" s="266"/>
      <c r="M7" s="266"/>
      <c r="N7" s="266"/>
      <c r="O7" s="266"/>
      <c r="P7" s="266"/>
      <c r="Q7" s="275"/>
      <c r="R7" s="276"/>
      <c r="S7" s="266"/>
    </row>
    <row r="8" spans="1:19" x14ac:dyDescent="0.25">
      <c r="A8" s="104">
        <v>1</v>
      </c>
      <c r="B8" s="18">
        <v>2</v>
      </c>
      <c r="C8" s="18">
        <v>3</v>
      </c>
      <c r="D8" s="18">
        <v>4</v>
      </c>
      <c r="E8" s="18">
        <v>5</v>
      </c>
      <c r="F8" s="18">
        <v>6</v>
      </c>
      <c r="G8" s="95">
        <v>7</v>
      </c>
      <c r="H8" s="95">
        <v>8</v>
      </c>
      <c r="I8" s="18"/>
      <c r="J8" s="18">
        <v>9</v>
      </c>
      <c r="K8" s="18">
        <v>10</v>
      </c>
      <c r="L8" s="18">
        <v>11</v>
      </c>
      <c r="M8" s="18">
        <v>12</v>
      </c>
      <c r="N8" s="18"/>
      <c r="O8" s="18"/>
      <c r="P8" s="18"/>
      <c r="Q8" s="18"/>
      <c r="R8" s="18"/>
      <c r="S8" s="18">
        <v>13</v>
      </c>
    </row>
    <row r="9" spans="1:19" s="61" customFormat="1" ht="21.6" customHeight="1" x14ac:dyDescent="0.25">
      <c r="A9" s="105">
        <f>IFERROR(IF(B9="","",SUBTOTAL(3,$B$9:$B9)),"-")</f>
        <v>1</v>
      </c>
      <c r="B9" s="56" t="s">
        <v>139</v>
      </c>
      <c r="C9" s="57" t="s">
        <v>21</v>
      </c>
      <c r="D9" s="58" t="s">
        <v>108</v>
      </c>
      <c r="E9" s="59">
        <v>45017</v>
      </c>
      <c r="F9" s="59">
        <v>44927</v>
      </c>
      <c r="G9" s="96" t="s">
        <v>129</v>
      </c>
      <c r="H9" s="97">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06">
        <f>IFERROR(IF(B10="","",SUBTOTAL(3,$B$9:$B10)),"-")</f>
        <v>2</v>
      </c>
      <c r="B10" s="2" t="s">
        <v>141</v>
      </c>
      <c r="C10" s="7" t="s">
        <v>22</v>
      </c>
      <c r="D10" s="3" t="s">
        <v>110</v>
      </c>
      <c r="E10" s="4">
        <v>44105</v>
      </c>
      <c r="F10" s="4">
        <v>44986</v>
      </c>
      <c r="G10" s="98" t="s">
        <v>130</v>
      </c>
      <c r="H10" s="99">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06">
        <f>IFERROR(IF(B11="","",SUBTOTAL(3,$B$9:$B11)),"-")</f>
        <v>3</v>
      </c>
      <c r="B11" s="2" t="s">
        <v>142</v>
      </c>
      <c r="C11" s="7" t="s">
        <v>23</v>
      </c>
      <c r="D11" s="3" t="s">
        <v>110</v>
      </c>
      <c r="E11" s="4">
        <v>43922</v>
      </c>
      <c r="F11" s="4">
        <v>44866</v>
      </c>
      <c r="G11" s="98" t="s">
        <v>131</v>
      </c>
      <c r="H11" s="99">
        <v>44231</v>
      </c>
      <c r="I11" s="3">
        <v>9</v>
      </c>
      <c r="J11" s="3" t="s">
        <v>103</v>
      </c>
      <c r="K11" s="6" t="s">
        <v>104</v>
      </c>
      <c r="L11" s="6" t="s">
        <v>105</v>
      </c>
      <c r="M11" s="3" t="s">
        <v>112</v>
      </c>
      <c r="N11" s="3" t="s">
        <v>245</v>
      </c>
      <c r="O11" s="3" t="s">
        <v>246</v>
      </c>
      <c r="P11" s="2" t="s">
        <v>247</v>
      </c>
      <c r="Q11" s="2" t="s">
        <v>140</v>
      </c>
      <c r="R11" s="2"/>
      <c r="S11" s="2" t="s">
        <v>140</v>
      </c>
    </row>
    <row r="12" spans="1:19" ht="21.6" customHeight="1" x14ac:dyDescent="0.25">
      <c r="A12" s="106">
        <f>IFERROR(IF(B12="","",SUBTOTAL(3,$B$9:$B12)),"-")</f>
        <v>4</v>
      </c>
      <c r="B12" s="2" t="s">
        <v>143</v>
      </c>
      <c r="C12" s="7" t="s">
        <v>24</v>
      </c>
      <c r="D12" s="3" t="s">
        <v>113</v>
      </c>
      <c r="E12" s="4">
        <v>44652</v>
      </c>
      <c r="F12" s="4">
        <v>45292</v>
      </c>
      <c r="G12" s="98" t="s">
        <v>132</v>
      </c>
      <c r="H12" s="99">
        <v>44567</v>
      </c>
      <c r="I12" s="3">
        <v>8</v>
      </c>
      <c r="J12" s="3" t="s">
        <v>107</v>
      </c>
      <c r="K12" s="6" t="s">
        <v>104</v>
      </c>
      <c r="L12" s="6" t="s">
        <v>105</v>
      </c>
      <c r="M12" s="3" t="s">
        <v>112</v>
      </c>
      <c r="N12" s="3" t="s">
        <v>248</v>
      </c>
      <c r="O12" s="3" t="s">
        <v>249</v>
      </c>
      <c r="P12" s="2" t="s">
        <v>250</v>
      </c>
      <c r="Q12" s="2" t="s">
        <v>140</v>
      </c>
      <c r="R12" s="2"/>
      <c r="S12" s="2" t="s">
        <v>140</v>
      </c>
    </row>
    <row r="13" spans="1:19" ht="21.6" customHeight="1" x14ac:dyDescent="0.25">
      <c r="A13" s="106">
        <f>IFERROR(IF(B13="","",SUBTOTAL(3,$B$9:$B13)),"-")</f>
        <v>5</v>
      </c>
      <c r="B13" s="2" t="s">
        <v>144</v>
      </c>
      <c r="C13" s="7" t="s">
        <v>25</v>
      </c>
      <c r="D13" s="3" t="s">
        <v>122</v>
      </c>
      <c r="E13" s="4">
        <v>43191</v>
      </c>
      <c r="F13" s="4">
        <v>44621</v>
      </c>
      <c r="G13" s="98" t="s">
        <v>133</v>
      </c>
      <c r="H13" s="99">
        <v>43833</v>
      </c>
      <c r="I13" s="3">
        <v>8</v>
      </c>
      <c r="J13" s="3" t="s">
        <v>103</v>
      </c>
      <c r="K13" s="6" t="s">
        <v>104</v>
      </c>
      <c r="L13" s="6" t="s">
        <v>105</v>
      </c>
      <c r="M13" s="3" t="s">
        <v>112</v>
      </c>
      <c r="N13" s="3" t="s">
        <v>251</v>
      </c>
      <c r="O13" s="3" t="s">
        <v>252</v>
      </c>
      <c r="P13" s="2" t="s">
        <v>253</v>
      </c>
      <c r="Q13" s="2" t="s">
        <v>140</v>
      </c>
      <c r="R13" s="2"/>
      <c r="S13" s="2" t="s">
        <v>140</v>
      </c>
    </row>
    <row r="14" spans="1:19" ht="21.6" customHeight="1" x14ac:dyDescent="0.25">
      <c r="A14" s="106">
        <f>IFERROR(IF(B14="","",SUBTOTAL(3,$B$9:$B14)),"-")</f>
        <v>6</v>
      </c>
      <c r="B14" s="2" t="s">
        <v>145</v>
      </c>
      <c r="C14" s="7" t="s">
        <v>26</v>
      </c>
      <c r="D14" s="3" t="s">
        <v>115</v>
      </c>
      <c r="E14" s="4">
        <v>44652</v>
      </c>
      <c r="F14" s="4">
        <v>44774</v>
      </c>
      <c r="G14" s="98" t="s">
        <v>123</v>
      </c>
      <c r="H14" s="99">
        <v>44351</v>
      </c>
      <c r="I14" s="3">
        <v>8</v>
      </c>
      <c r="J14" s="3" t="s">
        <v>120</v>
      </c>
      <c r="K14" s="6" t="s">
        <v>106</v>
      </c>
      <c r="L14" s="6" t="s">
        <v>105</v>
      </c>
      <c r="M14" s="3" t="s">
        <v>125</v>
      </c>
      <c r="N14" s="3" t="s">
        <v>254</v>
      </c>
      <c r="O14" s="3" t="s">
        <v>255</v>
      </c>
      <c r="P14" s="2" t="s">
        <v>256</v>
      </c>
      <c r="Q14" s="2" t="s">
        <v>140</v>
      </c>
      <c r="R14" s="2"/>
      <c r="S14" s="2" t="s">
        <v>140</v>
      </c>
    </row>
    <row r="15" spans="1:19" ht="21.6" customHeight="1" x14ac:dyDescent="0.25">
      <c r="A15" s="106">
        <f>IFERROR(IF(B15="","",SUBTOTAL(3,$B$9:$B15)),"-")</f>
        <v>7</v>
      </c>
      <c r="B15" s="53" t="s">
        <v>146</v>
      </c>
      <c r="C15" s="7" t="s">
        <v>27</v>
      </c>
      <c r="D15" s="3" t="s">
        <v>110</v>
      </c>
      <c r="E15" s="4">
        <v>45017</v>
      </c>
      <c r="F15" s="4">
        <v>45292</v>
      </c>
      <c r="G15" s="98" t="s">
        <v>126</v>
      </c>
      <c r="H15" s="99">
        <v>44351</v>
      </c>
      <c r="I15" s="3">
        <v>8</v>
      </c>
      <c r="J15" s="3" t="s">
        <v>107</v>
      </c>
      <c r="K15" s="6" t="s">
        <v>106</v>
      </c>
      <c r="L15" s="6" t="s">
        <v>105</v>
      </c>
      <c r="M15" s="3" t="s">
        <v>125</v>
      </c>
      <c r="N15" s="3" t="s">
        <v>257</v>
      </c>
      <c r="O15" s="3" t="s">
        <v>258</v>
      </c>
      <c r="P15" s="2" t="s">
        <v>259</v>
      </c>
      <c r="Q15" s="2" t="s">
        <v>140</v>
      </c>
      <c r="R15" s="2"/>
      <c r="S15" s="2" t="s">
        <v>140</v>
      </c>
    </row>
    <row r="16" spans="1:19" ht="21.6" customHeight="1" x14ac:dyDescent="0.25">
      <c r="A16" s="106">
        <f>IFERROR(IF(B16="","",SUBTOTAL(3,$B$9:$B16)),"-")</f>
        <v>8</v>
      </c>
      <c r="B16" s="53" t="s">
        <v>147</v>
      </c>
      <c r="C16" s="7" t="s">
        <v>28</v>
      </c>
      <c r="D16" s="3" t="s">
        <v>116</v>
      </c>
      <c r="E16" s="4">
        <v>44835</v>
      </c>
      <c r="F16" s="4">
        <v>44927</v>
      </c>
      <c r="G16" s="98" t="s">
        <v>121</v>
      </c>
      <c r="H16" s="99">
        <v>44277</v>
      </c>
      <c r="I16" s="3">
        <v>7</v>
      </c>
      <c r="J16" s="3" t="s">
        <v>120</v>
      </c>
      <c r="K16" s="6" t="s">
        <v>106</v>
      </c>
      <c r="L16" s="6" t="s">
        <v>105</v>
      </c>
      <c r="M16" s="3" t="s">
        <v>114</v>
      </c>
      <c r="N16" s="3" t="s">
        <v>260</v>
      </c>
      <c r="O16" s="3" t="s">
        <v>261</v>
      </c>
      <c r="P16" s="2" t="s">
        <v>262</v>
      </c>
      <c r="Q16" s="20" t="s">
        <v>140</v>
      </c>
      <c r="R16" s="20" t="s">
        <v>502</v>
      </c>
      <c r="S16" s="2" t="s">
        <v>140</v>
      </c>
    </row>
    <row r="17" spans="1:19" ht="21.6" customHeight="1" x14ac:dyDescent="0.25">
      <c r="A17" s="106">
        <f>IFERROR(IF(B17="","",SUBTOTAL(3,$B$9:$B17)),"-")</f>
        <v>9</v>
      </c>
      <c r="B17" s="53" t="s">
        <v>148</v>
      </c>
      <c r="C17" s="7" t="s">
        <v>29</v>
      </c>
      <c r="D17" s="3" t="s">
        <v>116</v>
      </c>
      <c r="E17" s="4">
        <v>45017</v>
      </c>
      <c r="F17" s="4">
        <v>44835</v>
      </c>
      <c r="G17" s="98" t="s">
        <v>127</v>
      </c>
      <c r="H17" s="99">
        <v>44277</v>
      </c>
      <c r="I17" s="3">
        <v>5</v>
      </c>
      <c r="J17" s="3" t="s">
        <v>118</v>
      </c>
      <c r="K17" s="6" t="s">
        <v>106</v>
      </c>
      <c r="L17" s="6" t="s">
        <v>105</v>
      </c>
      <c r="M17" s="3" t="s">
        <v>114</v>
      </c>
      <c r="N17" s="3" t="s">
        <v>263</v>
      </c>
      <c r="O17" s="3" t="s">
        <v>264</v>
      </c>
      <c r="P17" s="2" t="s">
        <v>265</v>
      </c>
      <c r="Q17" s="20" t="s">
        <v>140</v>
      </c>
      <c r="R17" s="20" t="s">
        <v>501</v>
      </c>
      <c r="S17" s="2" t="s">
        <v>140</v>
      </c>
    </row>
    <row r="18" spans="1:19" ht="21.6" customHeight="1" x14ac:dyDescent="0.25">
      <c r="A18" s="106">
        <f>IFERROR(IF(B18="","",SUBTOTAL(3,$B$9:$B18)),"-")</f>
        <v>10</v>
      </c>
      <c r="B18" s="53" t="s">
        <v>149</v>
      </c>
      <c r="C18" s="7" t="s">
        <v>30</v>
      </c>
      <c r="D18" s="3" t="s">
        <v>116</v>
      </c>
      <c r="E18" s="4">
        <v>45017</v>
      </c>
      <c r="F18" s="4">
        <v>44835</v>
      </c>
      <c r="G18" s="98" t="s">
        <v>117</v>
      </c>
      <c r="H18" s="99">
        <v>44608</v>
      </c>
      <c r="I18" s="3">
        <v>5</v>
      </c>
      <c r="J18" s="3" t="s">
        <v>118</v>
      </c>
      <c r="K18" s="6" t="s">
        <v>106</v>
      </c>
      <c r="L18" s="6" t="s">
        <v>105</v>
      </c>
      <c r="M18" s="3" t="s">
        <v>114</v>
      </c>
      <c r="N18" s="3" t="s">
        <v>266</v>
      </c>
      <c r="O18" s="3" t="s">
        <v>267</v>
      </c>
      <c r="P18" s="2" t="s">
        <v>268</v>
      </c>
      <c r="Q18" s="20" t="s">
        <v>140</v>
      </c>
      <c r="R18" s="21" t="s">
        <v>501</v>
      </c>
      <c r="S18" s="2" t="s">
        <v>140</v>
      </c>
    </row>
    <row r="19" spans="1:19" ht="21.6" customHeight="1" x14ac:dyDescent="0.25">
      <c r="A19" s="106">
        <f>IFERROR(IF(B19="","",SUBTOTAL(3,$B$9:$B19)),"-")</f>
        <v>11</v>
      </c>
      <c r="B19" s="2" t="s">
        <v>269</v>
      </c>
      <c r="C19" s="7" t="s">
        <v>31</v>
      </c>
      <c r="D19" s="3" t="s">
        <v>116</v>
      </c>
      <c r="E19" s="4">
        <v>45017</v>
      </c>
      <c r="F19" s="4">
        <v>45292</v>
      </c>
      <c r="G19" s="98" t="s">
        <v>117</v>
      </c>
      <c r="H19" s="99">
        <v>44608</v>
      </c>
      <c r="I19" s="3">
        <v>5</v>
      </c>
      <c r="J19" s="3" t="s">
        <v>107</v>
      </c>
      <c r="K19" s="6" t="s">
        <v>106</v>
      </c>
      <c r="L19" s="6" t="s">
        <v>105</v>
      </c>
      <c r="M19" s="3" t="s">
        <v>114</v>
      </c>
      <c r="N19" s="3" t="s">
        <v>270</v>
      </c>
      <c r="O19" s="3" t="s">
        <v>271</v>
      </c>
      <c r="P19" s="2" t="s">
        <v>272</v>
      </c>
      <c r="Q19" s="20" t="s">
        <v>140</v>
      </c>
      <c r="R19" s="23" t="s">
        <v>237</v>
      </c>
      <c r="S19" s="2" t="s">
        <v>140</v>
      </c>
    </row>
    <row r="20" spans="1:19" ht="21.6" customHeight="1" x14ac:dyDescent="0.25">
      <c r="A20" s="106">
        <f>IFERROR(IF(B20="","",SUBTOTAL(3,$B$9:$B20)),"-")</f>
        <v>12</v>
      </c>
      <c r="B20" s="2" t="s">
        <v>225</v>
      </c>
      <c r="C20" s="7" t="s">
        <v>95</v>
      </c>
      <c r="D20" s="3" t="s">
        <v>119</v>
      </c>
      <c r="E20" s="4">
        <v>43739</v>
      </c>
      <c r="F20" s="4">
        <v>44986</v>
      </c>
      <c r="G20" s="98" t="s">
        <v>117</v>
      </c>
      <c r="H20" s="99">
        <v>44928</v>
      </c>
      <c r="I20" s="3">
        <v>5</v>
      </c>
      <c r="J20" s="3" t="s">
        <v>118</v>
      </c>
      <c r="K20" s="6" t="s">
        <v>104</v>
      </c>
      <c r="L20" s="6" t="s">
        <v>105</v>
      </c>
      <c r="M20" s="3" t="s">
        <v>114</v>
      </c>
      <c r="N20" s="3" t="s">
        <v>273</v>
      </c>
      <c r="O20" s="3" t="s">
        <v>274</v>
      </c>
      <c r="P20" s="2" t="s">
        <v>275</v>
      </c>
      <c r="Q20" s="20" t="s">
        <v>140</v>
      </c>
      <c r="R20" s="22" t="s">
        <v>501</v>
      </c>
      <c r="S20" s="2" t="s">
        <v>140</v>
      </c>
    </row>
    <row r="21" spans="1:19" s="52" customFormat="1" ht="21.6" customHeight="1" x14ac:dyDescent="0.25">
      <c r="A21" s="107">
        <f>IFERROR(IF(B21="","",SUBTOTAL(3,$B$9:$B21)),"-")</f>
        <v>13</v>
      </c>
      <c r="B21" s="47" t="s">
        <v>150</v>
      </c>
      <c r="C21" s="48" t="s">
        <v>32</v>
      </c>
      <c r="D21" s="49" t="s">
        <v>110</v>
      </c>
      <c r="E21" s="50">
        <v>44105</v>
      </c>
      <c r="F21" s="50">
        <v>44652</v>
      </c>
      <c r="G21" s="100" t="s">
        <v>135</v>
      </c>
      <c r="H21" s="101">
        <v>44508</v>
      </c>
      <c r="I21" s="49">
        <v>8</v>
      </c>
      <c r="J21" s="49" t="s">
        <v>107</v>
      </c>
      <c r="K21" s="51" t="s">
        <v>104</v>
      </c>
      <c r="L21" s="51" t="s">
        <v>105</v>
      </c>
      <c r="M21" s="49" t="s">
        <v>112</v>
      </c>
      <c r="N21" s="49" t="s">
        <v>276</v>
      </c>
      <c r="O21" s="49" t="s">
        <v>277</v>
      </c>
      <c r="P21" s="47" t="s">
        <v>278</v>
      </c>
      <c r="Q21" s="47" t="s">
        <v>279</v>
      </c>
      <c r="R21" s="47"/>
      <c r="S21" s="47" t="s">
        <v>279</v>
      </c>
    </row>
    <row r="22" spans="1:19" ht="21.6" customHeight="1" x14ac:dyDescent="0.25">
      <c r="A22" s="106">
        <f>IFERROR(IF(B22="","",SUBTOTAL(3,$B$9:$B22)),"-")</f>
        <v>14</v>
      </c>
      <c r="B22" s="2" t="s">
        <v>151</v>
      </c>
      <c r="C22" s="7" t="s">
        <v>33</v>
      </c>
      <c r="D22" s="3" t="s">
        <v>115</v>
      </c>
      <c r="E22" s="4">
        <v>44835</v>
      </c>
      <c r="F22" s="4">
        <v>44927</v>
      </c>
      <c r="G22" s="98" t="s">
        <v>136</v>
      </c>
      <c r="H22" s="99">
        <v>44711</v>
      </c>
      <c r="I22" s="3">
        <v>8</v>
      </c>
      <c r="J22" s="3" t="s">
        <v>107</v>
      </c>
      <c r="K22" s="6" t="s">
        <v>104</v>
      </c>
      <c r="L22" s="6" t="s">
        <v>105</v>
      </c>
      <c r="M22" s="3" t="s">
        <v>125</v>
      </c>
      <c r="N22" s="3" t="s">
        <v>280</v>
      </c>
      <c r="O22" s="3" t="s">
        <v>281</v>
      </c>
      <c r="P22" s="2" t="s">
        <v>282</v>
      </c>
      <c r="Q22" s="2" t="s">
        <v>279</v>
      </c>
      <c r="R22" s="2"/>
      <c r="S22" s="2" t="s">
        <v>279</v>
      </c>
    </row>
    <row r="23" spans="1:19" ht="21.6" customHeight="1" x14ac:dyDescent="0.25">
      <c r="A23" s="106">
        <f>IFERROR(IF(B23="","",SUBTOTAL(3,$B$9:$B23)),"-")</f>
        <v>15</v>
      </c>
      <c r="B23" s="2" t="s">
        <v>152</v>
      </c>
      <c r="C23" s="7" t="s">
        <v>34</v>
      </c>
      <c r="D23" s="3" t="s">
        <v>110</v>
      </c>
      <c r="E23" s="4">
        <v>44287</v>
      </c>
      <c r="F23" s="4">
        <v>44986</v>
      </c>
      <c r="G23" s="98" t="s">
        <v>137</v>
      </c>
      <c r="H23" s="99">
        <v>44816</v>
      </c>
      <c r="I23" s="3">
        <v>8</v>
      </c>
      <c r="J23" s="3" t="s">
        <v>107</v>
      </c>
      <c r="K23" s="6" t="s">
        <v>104</v>
      </c>
      <c r="L23" s="6" t="s">
        <v>105</v>
      </c>
      <c r="M23" s="3" t="s">
        <v>125</v>
      </c>
      <c r="N23" s="3" t="s">
        <v>283</v>
      </c>
      <c r="O23" s="3" t="s">
        <v>284</v>
      </c>
      <c r="P23" s="2" t="s">
        <v>285</v>
      </c>
      <c r="Q23" s="2" t="s">
        <v>279</v>
      </c>
      <c r="R23" s="2"/>
      <c r="S23" s="2" t="s">
        <v>279</v>
      </c>
    </row>
    <row r="24" spans="1:19" ht="21.6" customHeight="1" x14ac:dyDescent="0.25">
      <c r="A24" s="106">
        <f>IFERROR(IF(B24="","",SUBTOTAL(3,$B$9:$B24)),"-")</f>
        <v>16</v>
      </c>
      <c r="B24" s="2" t="s">
        <v>153</v>
      </c>
      <c r="C24" s="7" t="s">
        <v>18</v>
      </c>
      <c r="D24" s="3" t="s">
        <v>116</v>
      </c>
      <c r="E24" s="4">
        <v>44652</v>
      </c>
      <c r="F24" s="4">
        <v>45292</v>
      </c>
      <c r="G24" s="98" t="s">
        <v>134</v>
      </c>
      <c r="H24" s="99">
        <v>44816</v>
      </c>
      <c r="I24" s="3">
        <v>8</v>
      </c>
      <c r="J24" s="3" t="s">
        <v>107</v>
      </c>
      <c r="K24" s="6" t="s">
        <v>106</v>
      </c>
      <c r="L24" s="6" t="s">
        <v>105</v>
      </c>
      <c r="M24" s="3" t="s">
        <v>125</v>
      </c>
      <c r="N24" s="3" t="s">
        <v>286</v>
      </c>
      <c r="O24" s="3" t="s">
        <v>287</v>
      </c>
      <c r="P24" s="2" t="s">
        <v>288</v>
      </c>
      <c r="Q24" s="2" t="s">
        <v>279</v>
      </c>
      <c r="R24" s="2"/>
      <c r="S24" s="2" t="s">
        <v>279</v>
      </c>
    </row>
    <row r="25" spans="1:19" s="52" customFormat="1" ht="21.6" customHeight="1" x14ac:dyDescent="0.25">
      <c r="A25" s="107">
        <f>IFERROR(IF(B25="","",SUBTOTAL(3,$B$9:$B25)),"-")</f>
        <v>17</v>
      </c>
      <c r="B25" s="47" t="s">
        <v>154</v>
      </c>
      <c r="C25" s="48" t="s">
        <v>35</v>
      </c>
      <c r="D25" s="49" t="s">
        <v>110</v>
      </c>
      <c r="E25" s="50">
        <v>44287</v>
      </c>
      <c r="F25" s="50">
        <v>44593</v>
      </c>
      <c r="G25" s="100" t="s">
        <v>135</v>
      </c>
      <c r="H25" s="101">
        <v>44747</v>
      </c>
      <c r="I25" s="49">
        <v>9</v>
      </c>
      <c r="J25" s="49" t="s">
        <v>103</v>
      </c>
      <c r="K25" s="51" t="s">
        <v>104</v>
      </c>
      <c r="L25" s="51" t="s">
        <v>105</v>
      </c>
      <c r="M25" s="49" t="s">
        <v>112</v>
      </c>
      <c r="N25" s="49" t="s">
        <v>289</v>
      </c>
      <c r="O25" s="49" t="s">
        <v>290</v>
      </c>
      <c r="P25" s="47" t="s">
        <v>291</v>
      </c>
      <c r="Q25" s="47" t="s">
        <v>155</v>
      </c>
      <c r="R25" s="47"/>
      <c r="S25" s="47" t="s">
        <v>155</v>
      </c>
    </row>
    <row r="26" spans="1:19" ht="21.6" customHeight="1" x14ac:dyDescent="0.25">
      <c r="A26" s="106">
        <f>IFERROR(IF(B26="","",SUBTOTAL(3,$B$9:$B26)),"-")</f>
        <v>18</v>
      </c>
      <c r="B26" s="2" t="s">
        <v>156</v>
      </c>
      <c r="C26" s="7" t="s">
        <v>36</v>
      </c>
      <c r="D26" s="3" t="s">
        <v>110</v>
      </c>
      <c r="E26" s="4">
        <v>43922</v>
      </c>
      <c r="F26" s="4">
        <v>44774</v>
      </c>
      <c r="G26" s="98" t="s">
        <v>136</v>
      </c>
      <c r="H26" s="99">
        <v>44130</v>
      </c>
      <c r="I26" s="3">
        <v>8</v>
      </c>
      <c r="J26" s="3" t="s">
        <v>107</v>
      </c>
      <c r="K26" s="6" t="s">
        <v>104</v>
      </c>
      <c r="L26" s="6" t="s">
        <v>105</v>
      </c>
      <c r="M26" s="3" t="s">
        <v>125</v>
      </c>
      <c r="N26" s="3" t="s">
        <v>292</v>
      </c>
      <c r="O26" s="3" t="s">
        <v>293</v>
      </c>
      <c r="P26" s="2" t="s">
        <v>294</v>
      </c>
      <c r="Q26" s="2" t="s">
        <v>155</v>
      </c>
      <c r="R26" s="2"/>
      <c r="S26" s="2" t="s">
        <v>155</v>
      </c>
    </row>
    <row r="27" spans="1:19" ht="21.6" customHeight="1" x14ac:dyDescent="0.25">
      <c r="A27" s="106">
        <f>IFERROR(IF(B27="","",SUBTOTAL(3,$B$9:$B27)),"-")</f>
        <v>19</v>
      </c>
      <c r="B27" s="2" t="s">
        <v>157</v>
      </c>
      <c r="C27" s="7" t="s">
        <v>38</v>
      </c>
      <c r="D27" s="3" t="s">
        <v>110</v>
      </c>
      <c r="E27" s="4">
        <v>41730</v>
      </c>
      <c r="F27" s="4">
        <v>44986</v>
      </c>
      <c r="G27" s="98" t="s">
        <v>138</v>
      </c>
      <c r="H27" s="99">
        <v>42732</v>
      </c>
      <c r="I27" s="3">
        <v>8</v>
      </c>
      <c r="J27" s="3" t="s">
        <v>118</v>
      </c>
      <c r="K27" s="6" t="s">
        <v>106</v>
      </c>
      <c r="L27" s="6" t="s">
        <v>105</v>
      </c>
      <c r="M27" s="3" t="s">
        <v>125</v>
      </c>
      <c r="N27" s="3" t="s">
        <v>295</v>
      </c>
      <c r="O27" s="3" t="s">
        <v>296</v>
      </c>
      <c r="P27" s="2" t="s">
        <v>297</v>
      </c>
      <c r="Q27" s="2" t="s">
        <v>155</v>
      </c>
      <c r="R27" s="2"/>
      <c r="S27" s="2" t="s">
        <v>155</v>
      </c>
    </row>
    <row r="28" spans="1:19" ht="21.6" customHeight="1" x14ac:dyDescent="0.25">
      <c r="A28" s="106">
        <f>IFERROR(IF(B28="","",SUBTOTAL(3,$B$9:$B28)),"-")</f>
        <v>20</v>
      </c>
      <c r="B28" s="2" t="s">
        <v>158</v>
      </c>
      <c r="C28" s="7" t="s">
        <v>37</v>
      </c>
      <c r="D28" s="3" t="s">
        <v>110</v>
      </c>
      <c r="E28" s="4">
        <v>42095</v>
      </c>
      <c r="F28" s="4">
        <v>44621</v>
      </c>
      <c r="G28" s="98" t="s">
        <v>134</v>
      </c>
      <c r="H28" s="99">
        <v>44130</v>
      </c>
      <c r="I28" s="3">
        <v>8</v>
      </c>
      <c r="J28" s="3" t="s">
        <v>118</v>
      </c>
      <c r="K28" s="6" t="s">
        <v>106</v>
      </c>
      <c r="L28" s="6" t="s">
        <v>105</v>
      </c>
      <c r="M28" s="3" t="s">
        <v>125</v>
      </c>
      <c r="N28" s="3" t="s">
        <v>298</v>
      </c>
      <c r="O28" s="3" t="s">
        <v>299</v>
      </c>
      <c r="P28" s="2" t="s">
        <v>300</v>
      </c>
      <c r="Q28" s="2" t="s">
        <v>155</v>
      </c>
      <c r="R28" s="2"/>
      <c r="S28" s="2" t="s">
        <v>155</v>
      </c>
    </row>
    <row r="29" spans="1:19" ht="21.6" customHeight="1" x14ac:dyDescent="0.25">
      <c r="A29" s="106">
        <f>IFERROR(IF(B29="","",SUBTOTAL(3,$B$9:$B29)),"-")</f>
        <v>21</v>
      </c>
      <c r="B29" s="2" t="s">
        <v>159</v>
      </c>
      <c r="C29" s="7" t="s">
        <v>39</v>
      </c>
      <c r="D29" s="3" t="s">
        <v>119</v>
      </c>
      <c r="E29" s="4">
        <v>44835</v>
      </c>
      <c r="F29" s="4">
        <v>45292</v>
      </c>
      <c r="G29" s="98" t="s">
        <v>117</v>
      </c>
      <c r="H29" s="99">
        <v>44277</v>
      </c>
      <c r="I29" s="3">
        <v>5</v>
      </c>
      <c r="J29" s="3" t="s">
        <v>118</v>
      </c>
      <c r="K29" s="6" t="s">
        <v>104</v>
      </c>
      <c r="L29" s="6" t="s">
        <v>105</v>
      </c>
      <c r="M29" s="3" t="s">
        <v>114</v>
      </c>
      <c r="N29" s="3" t="s">
        <v>301</v>
      </c>
      <c r="O29" s="3" t="s">
        <v>302</v>
      </c>
      <c r="P29" s="2" t="s">
        <v>303</v>
      </c>
      <c r="Q29" s="20" t="s">
        <v>155</v>
      </c>
      <c r="R29" s="20" t="s">
        <v>501</v>
      </c>
      <c r="S29" s="2" t="s">
        <v>155</v>
      </c>
    </row>
    <row r="30" spans="1:19" s="52" customFormat="1" ht="21.6" customHeight="1" x14ac:dyDescent="0.25">
      <c r="A30" s="107">
        <f>IFERROR(IF(B30="","",SUBTOTAL(3,$B$9:$B30)),"-")</f>
        <v>22</v>
      </c>
      <c r="B30" s="47" t="s">
        <v>160</v>
      </c>
      <c r="C30" s="48" t="s">
        <v>40</v>
      </c>
      <c r="D30" s="49" t="s">
        <v>113</v>
      </c>
      <c r="E30" s="50">
        <v>45200</v>
      </c>
      <c r="F30" s="50">
        <v>44927</v>
      </c>
      <c r="G30" s="100" t="s">
        <v>135</v>
      </c>
      <c r="H30" s="101">
        <v>43336</v>
      </c>
      <c r="I30" s="49">
        <v>9</v>
      </c>
      <c r="J30" s="49" t="s">
        <v>103</v>
      </c>
      <c r="K30" s="51" t="s">
        <v>104</v>
      </c>
      <c r="L30" s="51" t="s">
        <v>105</v>
      </c>
      <c r="M30" s="49" t="s">
        <v>112</v>
      </c>
      <c r="N30" s="49" t="s">
        <v>304</v>
      </c>
      <c r="O30" s="49" t="s">
        <v>305</v>
      </c>
      <c r="P30" s="47" t="s">
        <v>306</v>
      </c>
      <c r="Q30" s="47" t="s">
        <v>307</v>
      </c>
      <c r="R30" s="47"/>
      <c r="S30" s="47" t="s">
        <v>307</v>
      </c>
    </row>
    <row r="31" spans="1:19" ht="21.6" customHeight="1" x14ac:dyDescent="0.25">
      <c r="A31" s="106">
        <f>IFERROR(IF(B31="","",SUBTOTAL(3,$B$9:$B31)),"-")</f>
        <v>23</v>
      </c>
      <c r="B31" s="2" t="s">
        <v>161</v>
      </c>
      <c r="C31" s="7" t="s">
        <v>41</v>
      </c>
      <c r="D31" s="3" t="s">
        <v>115</v>
      </c>
      <c r="E31" s="4">
        <v>44470</v>
      </c>
      <c r="F31" s="4">
        <v>45292</v>
      </c>
      <c r="G31" s="98" t="s">
        <v>136</v>
      </c>
      <c r="H31" s="99">
        <v>44105</v>
      </c>
      <c r="I31" s="3">
        <v>8</v>
      </c>
      <c r="J31" s="3" t="s">
        <v>107</v>
      </c>
      <c r="K31" s="6" t="s">
        <v>106</v>
      </c>
      <c r="L31" s="6" t="s">
        <v>105</v>
      </c>
      <c r="M31" s="3" t="s">
        <v>125</v>
      </c>
      <c r="N31" s="3" t="s">
        <v>308</v>
      </c>
      <c r="O31" s="3" t="s">
        <v>309</v>
      </c>
      <c r="P31" s="2" t="s">
        <v>310</v>
      </c>
      <c r="Q31" s="2" t="s">
        <v>307</v>
      </c>
      <c r="R31" s="2"/>
      <c r="S31" s="2" t="s">
        <v>307</v>
      </c>
    </row>
    <row r="32" spans="1:19" ht="21.6" customHeight="1" x14ac:dyDescent="0.25">
      <c r="A32" s="106">
        <f>IFERROR(IF(B32="","",SUBTOTAL(3,$B$9:$B32)),"-")</f>
        <v>24</v>
      </c>
      <c r="B32" s="2" t="s">
        <v>162</v>
      </c>
      <c r="C32" s="7" t="s">
        <v>42</v>
      </c>
      <c r="D32" s="3" t="s">
        <v>110</v>
      </c>
      <c r="E32" s="4">
        <v>45200</v>
      </c>
      <c r="F32" s="4">
        <v>45292</v>
      </c>
      <c r="G32" s="98" t="s">
        <v>137</v>
      </c>
      <c r="H32" s="99">
        <v>43336</v>
      </c>
      <c r="I32" s="3">
        <v>8</v>
      </c>
      <c r="J32" s="3" t="s">
        <v>107</v>
      </c>
      <c r="K32" s="6" t="s">
        <v>104</v>
      </c>
      <c r="L32" s="6" t="s">
        <v>105</v>
      </c>
      <c r="M32" s="3" t="s">
        <v>125</v>
      </c>
      <c r="N32" s="3" t="s">
        <v>311</v>
      </c>
      <c r="O32" s="3" t="s">
        <v>312</v>
      </c>
      <c r="P32" s="2" t="s">
        <v>313</v>
      </c>
      <c r="Q32" s="2" t="s">
        <v>307</v>
      </c>
      <c r="R32" s="2"/>
      <c r="S32" s="2" t="s">
        <v>307</v>
      </c>
    </row>
    <row r="33" spans="1:19" ht="21.6" customHeight="1" x14ac:dyDescent="0.25">
      <c r="A33" s="106">
        <f>IFERROR(IF(B33="","",SUBTOTAL(3,$B$9:$B33)),"-")</f>
        <v>25</v>
      </c>
      <c r="B33" s="2" t="s">
        <v>163</v>
      </c>
      <c r="C33" s="7" t="s">
        <v>43</v>
      </c>
      <c r="D33" s="3" t="s">
        <v>115</v>
      </c>
      <c r="E33" s="4">
        <v>43922</v>
      </c>
      <c r="F33" s="4">
        <v>45292</v>
      </c>
      <c r="G33" s="98" t="s">
        <v>138</v>
      </c>
      <c r="H33" s="99">
        <v>43409</v>
      </c>
      <c r="I33" s="3">
        <v>8</v>
      </c>
      <c r="J33" s="3" t="s">
        <v>107</v>
      </c>
      <c r="K33" s="6" t="s">
        <v>106</v>
      </c>
      <c r="L33" s="6" t="s">
        <v>105</v>
      </c>
      <c r="M33" s="3" t="s">
        <v>125</v>
      </c>
      <c r="N33" s="3" t="s">
        <v>314</v>
      </c>
      <c r="O33" s="3" t="s">
        <v>315</v>
      </c>
      <c r="P33" s="2" t="s">
        <v>316</v>
      </c>
      <c r="Q33" s="2" t="s">
        <v>307</v>
      </c>
      <c r="R33" s="2"/>
      <c r="S33" s="2" t="s">
        <v>307</v>
      </c>
    </row>
    <row r="34" spans="1:19" s="52" customFormat="1" ht="21.6" customHeight="1" x14ac:dyDescent="0.25">
      <c r="A34" s="107">
        <f>IFERROR(IF(B34="","",SUBTOTAL(3,$B$9:$B34)),"-")</f>
        <v>26</v>
      </c>
      <c r="B34" s="47" t="s">
        <v>317</v>
      </c>
      <c r="C34" s="48" t="s">
        <v>44</v>
      </c>
      <c r="D34" s="49" t="s">
        <v>110</v>
      </c>
      <c r="E34" s="50">
        <v>44652</v>
      </c>
      <c r="F34" s="50">
        <v>45292</v>
      </c>
      <c r="G34" s="100" t="s">
        <v>135</v>
      </c>
      <c r="H34" s="101">
        <v>44280</v>
      </c>
      <c r="I34" s="49">
        <v>9</v>
      </c>
      <c r="J34" s="49" t="s">
        <v>103</v>
      </c>
      <c r="K34" s="51" t="s">
        <v>104</v>
      </c>
      <c r="L34" s="51" t="s">
        <v>105</v>
      </c>
      <c r="M34" s="49" t="s">
        <v>112</v>
      </c>
      <c r="N34" s="49" t="s">
        <v>318</v>
      </c>
      <c r="O34" s="49" t="s">
        <v>319</v>
      </c>
      <c r="P34" s="47" t="s">
        <v>320</v>
      </c>
      <c r="Q34" s="47" t="s">
        <v>164</v>
      </c>
      <c r="R34" s="47"/>
      <c r="S34" s="47" t="s">
        <v>164</v>
      </c>
    </row>
    <row r="35" spans="1:19" ht="21.6" customHeight="1" x14ac:dyDescent="0.25">
      <c r="A35" s="106">
        <f>IFERROR(IF(B35="","",SUBTOTAL(3,$B$9:$B35)),"-")</f>
        <v>27</v>
      </c>
      <c r="B35" s="2" t="s">
        <v>165</v>
      </c>
      <c r="C35" s="7" t="s">
        <v>45</v>
      </c>
      <c r="D35" s="3" t="s">
        <v>115</v>
      </c>
      <c r="E35" s="4">
        <v>44470</v>
      </c>
      <c r="F35" s="4">
        <v>45292</v>
      </c>
      <c r="G35" s="98" t="s">
        <v>136</v>
      </c>
      <c r="H35" s="99">
        <v>44280</v>
      </c>
      <c r="I35" s="3">
        <v>8</v>
      </c>
      <c r="J35" s="3" t="s">
        <v>107</v>
      </c>
      <c r="K35" s="6" t="s">
        <v>106</v>
      </c>
      <c r="L35" s="6" t="s">
        <v>105</v>
      </c>
      <c r="M35" s="3" t="s">
        <v>125</v>
      </c>
      <c r="N35" s="3" t="s">
        <v>321</v>
      </c>
      <c r="O35" s="3" t="s">
        <v>322</v>
      </c>
      <c r="P35" s="2" t="s">
        <v>323</v>
      </c>
      <c r="Q35" s="2" t="s">
        <v>164</v>
      </c>
      <c r="R35" s="2"/>
      <c r="S35" s="2" t="s">
        <v>164</v>
      </c>
    </row>
    <row r="36" spans="1:19" ht="21.6" customHeight="1" x14ac:dyDescent="0.25">
      <c r="A36" s="106">
        <f>IFERROR(IF(B36="","",SUBTOTAL(3,$B$9:$B36)),"-")</f>
        <v>28</v>
      </c>
      <c r="B36" s="2" t="s">
        <v>166</v>
      </c>
      <c r="C36" s="7" t="s">
        <v>19</v>
      </c>
      <c r="D36" s="3" t="s">
        <v>110</v>
      </c>
      <c r="E36" s="4">
        <v>44652</v>
      </c>
      <c r="F36" s="4">
        <v>44958</v>
      </c>
      <c r="G36" s="98" t="s">
        <v>137</v>
      </c>
      <c r="H36" s="99">
        <v>44810</v>
      </c>
      <c r="I36" s="3">
        <v>8</v>
      </c>
      <c r="J36" s="3" t="s">
        <v>107</v>
      </c>
      <c r="K36" s="6" t="s">
        <v>106</v>
      </c>
      <c r="L36" s="6" t="s">
        <v>105</v>
      </c>
      <c r="M36" s="3" t="s">
        <v>125</v>
      </c>
      <c r="N36" s="3" t="s">
        <v>324</v>
      </c>
      <c r="O36" s="3" t="s">
        <v>325</v>
      </c>
      <c r="P36" s="2" t="s">
        <v>326</v>
      </c>
      <c r="Q36" s="2" t="s">
        <v>164</v>
      </c>
      <c r="R36" s="2"/>
      <c r="S36" s="2" t="s">
        <v>164</v>
      </c>
    </row>
    <row r="37" spans="1:19" ht="21.6" customHeight="1" x14ac:dyDescent="0.25">
      <c r="A37" s="106">
        <f>IFERROR(IF(B37="","",SUBTOTAL(3,$B$9:$B37)),"-")</f>
        <v>29</v>
      </c>
      <c r="B37" s="2" t="s">
        <v>167</v>
      </c>
      <c r="C37" s="7" t="s">
        <v>46</v>
      </c>
      <c r="D37" s="3" t="s">
        <v>113</v>
      </c>
      <c r="E37" s="4">
        <v>40817</v>
      </c>
      <c r="F37" s="4">
        <v>44986</v>
      </c>
      <c r="G37" s="98" t="s">
        <v>138</v>
      </c>
      <c r="H37" s="99">
        <v>42732</v>
      </c>
      <c r="I37" s="3">
        <v>8</v>
      </c>
      <c r="J37" s="3" t="s">
        <v>107</v>
      </c>
      <c r="K37" s="6" t="s">
        <v>104</v>
      </c>
      <c r="L37" s="6" t="s">
        <v>105</v>
      </c>
      <c r="M37" s="3" t="s">
        <v>125</v>
      </c>
      <c r="N37" s="3" t="s">
        <v>327</v>
      </c>
      <c r="O37" s="3" t="s">
        <v>328</v>
      </c>
      <c r="P37" s="2" t="s">
        <v>329</v>
      </c>
      <c r="Q37" s="2" t="s">
        <v>164</v>
      </c>
      <c r="R37" s="2"/>
      <c r="S37" s="2" t="s">
        <v>164</v>
      </c>
    </row>
    <row r="38" spans="1:19" ht="21.6" customHeight="1" x14ac:dyDescent="0.25">
      <c r="A38" s="106">
        <f>IFERROR(IF(B38="","",SUBTOTAL(3,$B$9:$B38)),"-")</f>
        <v>30</v>
      </c>
      <c r="B38" s="2" t="s">
        <v>330</v>
      </c>
      <c r="C38" s="7" t="s">
        <v>47</v>
      </c>
      <c r="D38" s="3" t="s">
        <v>115</v>
      </c>
      <c r="E38" s="4">
        <v>44470</v>
      </c>
      <c r="F38" s="4">
        <v>44927</v>
      </c>
      <c r="G38" s="98" t="s">
        <v>134</v>
      </c>
      <c r="H38" s="99">
        <v>44200</v>
      </c>
      <c r="I38" s="3">
        <v>8</v>
      </c>
      <c r="J38" s="3" t="s">
        <v>107</v>
      </c>
      <c r="K38" s="6" t="s">
        <v>106</v>
      </c>
      <c r="L38" s="6" t="s">
        <v>105</v>
      </c>
      <c r="M38" s="3" t="s">
        <v>125</v>
      </c>
      <c r="N38" s="3" t="s">
        <v>331</v>
      </c>
      <c r="O38" s="3">
        <v>81270378378</v>
      </c>
      <c r="P38" s="2" t="s">
        <v>332</v>
      </c>
      <c r="Q38" s="2" t="s">
        <v>164</v>
      </c>
      <c r="R38" s="2"/>
      <c r="S38" s="2" t="s">
        <v>164</v>
      </c>
    </row>
    <row r="39" spans="1:19" s="52" customFormat="1" ht="21.6" customHeight="1" x14ac:dyDescent="0.25">
      <c r="A39" s="107">
        <f>IFERROR(IF(B39="","",SUBTOTAL(3,$B$9:$B39)),"-")</f>
        <v>31</v>
      </c>
      <c r="B39" s="47" t="s">
        <v>168</v>
      </c>
      <c r="C39" s="48" t="s">
        <v>48</v>
      </c>
      <c r="D39" s="49" t="s">
        <v>113</v>
      </c>
      <c r="E39" s="50">
        <v>45200</v>
      </c>
      <c r="F39" s="50">
        <v>45292</v>
      </c>
      <c r="G39" s="100" t="s">
        <v>135</v>
      </c>
      <c r="H39" s="101">
        <v>44130</v>
      </c>
      <c r="I39" s="49">
        <v>9</v>
      </c>
      <c r="J39" s="49" t="s">
        <v>107</v>
      </c>
      <c r="K39" s="51" t="s">
        <v>104</v>
      </c>
      <c r="L39" s="51" t="s">
        <v>105</v>
      </c>
      <c r="M39" s="49" t="s">
        <v>112</v>
      </c>
      <c r="N39" s="49" t="s">
        <v>333</v>
      </c>
      <c r="O39" s="49" t="s">
        <v>334</v>
      </c>
      <c r="P39" s="47" t="s">
        <v>335</v>
      </c>
      <c r="Q39" s="47" t="s">
        <v>169</v>
      </c>
      <c r="R39" s="47"/>
      <c r="S39" s="47" t="s">
        <v>169</v>
      </c>
    </row>
    <row r="40" spans="1:19" ht="21.6" customHeight="1" x14ac:dyDescent="0.25">
      <c r="A40" s="106">
        <f>IFERROR(IF(B40="","",SUBTOTAL(3,$B$9:$B40)),"-")</f>
        <v>32</v>
      </c>
      <c r="B40" s="2" t="s">
        <v>170</v>
      </c>
      <c r="C40" s="7" t="s">
        <v>49</v>
      </c>
      <c r="D40" s="3" t="s">
        <v>113</v>
      </c>
      <c r="E40" s="4">
        <v>45200</v>
      </c>
      <c r="F40" s="4">
        <v>45444</v>
      </c>
      <c r="G40" s="98" t="s">
        <v>137</v>
      </c>
      <c r="H40" s="99">
        <v>44747</v>
      </c>
      <c r="I40" s="3">
        <v>8</v>
      </c>
      <c r="J40" s="3" t="s">
        <v>103</v>
      </c>
      <c r="K40" s="6" t="s">
        <v>104</v>
      </c>
      <c r="L40" s="6" t="s">
        <v>105</v>
      </c>
      <c r="M40" s="3" t="s">
        <v>125</v>
      </c>
      <c r="N40" s="3" t="s">
        <v>336</v>
      </c>
      <c r="O40" s="3" t="s">
        <v>337</v>
      </c>
      <c r="P40" s="2" t="s">
        <v>338</v>
      </c>
      <c r="Q40" s="2" t="s">
        <v>169</v>
      </c>
      <c r="R40" s="2"/>
      <c r="S40" s="2" t="s">
        <v>169</v>
      </c>
    </row>
    <row r="41" spans="1:19" ht="21.6" customHeight="1" x14ac:dyDescent="0.25">
      <c r="A41" s="106">
        <f>IFERROR(IF(B41="","",SUBTOTAL(3,$B$9:$B41)),"-")</f>
        <v>33</v>
      </c>
      <c r="B41" s="2" t="s">
        <v>171</v>
      </c>
      <c r="C41" s="7" t="s">
        <v>50</v>
      </c>
      <c r="D41" s="3" t="s">
        <v>113</v>
      </c>
      <c r="E41" s="4">
        <v>43556</v>
      </c>
      <c r="F41" s="4">
        <v>44958</v>
      </c>
      <c r="G41" s="98" t="s">
        <v>138</v>
      </c>
      <c r="H41" s="99">
        <v>44231</v>
      </c>
      <c r="I41" s="3">
        <v>8</v>
      </c>
      <c r="J41" s="3" t="s">
        <v>107</v>
      </c>
      <c r="K41" s="6" t="s">
        <v>106</v>
      </c>
      <c r="L41" s="6" t="s">
        <v>105</v>
      </c>
      <c r="M41" s="3" t="s">
        <v>125</v>
      </c>
      <c r="N41" s="3" t="s">
        <v>339</v>
      </c>
      <c r="O41" s="3" t="s">
        <v>340</v>
      </c>
      <c r="P41" s="2" t="s">
        <v>341</v>
      </c>
      <c r="Q41" s="2" t="s">
        <v>169</v>
      </c>
      <c r="R41" s="2"/>
      <c r="S41" s="2" t="s">
        <v>169</v>
      </c>
    </row>
    <row r="42" spans="1:19" ht="21.6" customHeight="1" x14ac:dyDescent="0.25">
      <c r="A42" s="106">
        <f>IFERROR(IF(B42="","",SUBTOTAL(3,$B$9:$B42)),"-")</f>
        <v>34</v>
      </c>
      <c r="B42" s="2" t="s">
        <v>172</v>
      </c>
      <c r="C42" s="7" t="s">
        <v>51</v>
      </c>
      <c r="D42" s="3" t="s">
        <v>115</v>
      </c>
      <c r="E42" s="4">
        <v>44652</v>
      </c>
      <c r="F42" s="4">
        <v>45413</v>
      </c>
      <c r="G42" s="98" t="s">
        <v>134</v>
      </c>
      <c r="H42" s="99">
        <v>44470</v>
      </c>
      <c r="I42" s="3">
        <v>8</v>
      </c>
      <c r="J42" s="3" t="s">
        <v>107</v>
      </c>
      <c r="K42" s="6" t="s">
        <v>104</v>
      </c>
      <c r="L42" s="6" t="s">
        <v>105</v>
      </c>
      <c r="M42" s="3" t="s">
        <v>125</v>
      </c>
      <c r="N42" s="3" t="s">
        <v>342</v>
      </c>
      <c r="O42" s="3" t="s">
        <v>343</v>
      </c>
      <c r="P42" s="2" t="s">
        <v>344</v>
      </c>
      <c r="Q42" s="2" t="s">
        <v>169</v>
      </c>
      <c r="R42" s="2"/>
      <c r="S42" s="2" t="s">
        <v>169</v>
      </c>
    </row>
    <row r="43" spans="1:19" s="52" customFormat="1" ht="21.6" customHeight="1" x14ac:dyDescent="0.25">
      <c r="A43" s="107">
        <f>IFERROR(IF(B43="","",SUBTOTAL(3,$B$9:$B43)),"-")</f>
        <v>35</v>
      </c>
      <c r="B43" s="47" t="s">
        <v>173</v>
      </c>
      <c r="C43" s="48" t="s">
        <v>52</v>
      </c>
      <c r="D43" s="49" t="s">
        <v>110</v>
      </c>
      <c r="E43" s="50">
        <v>43922</v>
      </c>
      <c r="F43" s="50">
        <v>45047</v>
      </c>
      <c r="G43" s="100" t="s">
        <v>135</v>
      </c>
      <c r="H43" s="101">
        <v>44200</v>
      </c>
      <c r="I43" s="49">
        <v>9</v>
      </c>
      <c r="J43" s="49" t="s">
        <v>103</v>
      </c>
      <c r="K43" s="51" t="s">
        <v>104</v>
      </c>
      <c r="L43" s="51" t="s">
        <v>105</v>
      </c>
      <c r="M43" s="49" t="s">
        <v>112</v>
      </c>
      <c r="N43" s="49" t="s">
        <v>345</v>
      </c>
      <c r="O43" s="49" t="s">
        <v>346</v>
      </c>
      <c r="P43" s="47" t="s">
        <v>347</v>
      </c>
      <c r="Q43" s="47" t="s">
        <v>348</v>
      </c>
      <c r="R43" s="47"/>
      <c r="S43" s="47" t="s">
        <v>348</v>
      </c>
    </row>
    <row r="44" spans="1:19" ht="21.6" customHeight="1" x14ac:dyDescent="0.25">
      <c r="A44" s="106">
        <f>IFERROR(IF(B44="","",SUBTOTAL(3,$B$9:$B44)),"-")</f>
        <v>36</v>
      </c>
      <c r="B44" s="2" t="s">
        <v>174</v>
      </c>
      <c r="C44" s="7" t="s">
        <v>53</v>
      </c>
      <c r="D44" s="3" t="s">
        <v>110</v>
      </c>
      <c r="E44" s="4">
        <v>41548</v>
      </c>
      <c r="F44" s="4">
        <v>44986</v>
      </c>
      <c r="G44" s="98" t="s">
        <v>136</v>
      </c>
      <c r="H44" s="99">
        <v>42732</v>
      </c>
      <c r="I44" s="3">
        <v>8</v>
      </c>
      <c r="J44" s="3" t="s">
        <v>118</v>
      </c>
      <c r="K44" s="6" t="s">
        <v>104</v>
      </c>
      <c r="L44" s="6" t="s">
        <v>105</v>
      </c>
      <c r="M44" s="3" t="s">
        <v>125</v>
      </c>
      <c r="N44" s="3" t="s">
        <v>349</v>
      </c>
      <c r="O44" s="3" t="s">
        <v>350</v>
      </c>
      <c r="P44" s="2" t="s">
        <v>351</v>
      </c>
      <c r="Q44" s="2" t="s">
        <v>348</v>
      </c>
      <c r="R44" s="2"/>
      <c r="S44" s="2" t="s">
        <v>348</v>
      </c>
    </row>
    <row r="45" spans="1:19" ht="21.6" customHeight="1" x14ac:dyDescent="0.25">
      <c r="A45" s="106">
        <f>IFERROR(IF(B45="","",SUBTOTAL(3,$B$9:$B45)),"-")</f>
        <v>37</v>
      </c>
      <c r="B45" s="2" t="s">
        <v>175</v>
      </c>
      <c r="C45" s="7" t="s">
        <v>54</v>
      </c>
      <c r="D45" s="3" t="s">
        <v>113</v>
      </c>
      <c r="E45" s="4">
        <v>42461</v>
      </c>
      <c r="F45" s="4">
        <v>45383</v>
      </c>
      <c r="G45" s="98" t="s">
        <v>138</v>
      </c>
      <c r="H45" s="99">
        <v>42732</v>
      </c>
      <c r="I45" s="3">
        <v>8</v>
      </c>
      <c r="J45" s="3" t="s">
        <v>107</v>
      </c>
      <c r="K45" s="6" t="s">
        <v>104</v>
      </c>
      <c r="L45" s="6" t="s">
        <v>105</v>
      </c>
      <c r="M45" s="3" t="s">
        <v>125</v>
      </c>
      <c r="N45" s="3" t="s">
        <v>352</v>
      </c>
      <c r="O45" s="3" t="s">
        <v>353</v>
      </c>
      <c r="P45" s="2" t="s">
        <v>354</v>
      </c>
      <c r="Q45" s="2" t="s">
        <v>348</v>
      </c>
      <c r="R45" s="2"/>
      <c r="S45" s="2" t="s">
        <v>348</v>
      </c>
    </row>
    <row r="46" spans="1:19" ht="21.6" customHeight="1" x14ac:dyDescent="0.25">
      <c r="A46" s="106">
        <f>IFERROR(IF(B46="","",SUBTOTAL(3,$B$9:$B46)),"-")</f>
        <v>38</v>
      </c>
      <c r="B46" s="2" t="s">
        <v>176</v>
      </c>
      <c r="C46" s="7" t="s">
        <v>17</v>
      </c>
      <c r="D46" s="3" t="s">
        <v>115</v>
      </c>
      <c r="E46" s="4">
        <v>45200</v>
      </c>
      <c r="F46" s="4">
        <v>45505</v>
      </c>
      <c r="G46" s="98" t="s">
        <v>134</v>
      </c>
      <c r="H46" s="99">
        <v>44810</v>
      </c>
      <c r="I46" s="3">
        <v>8</v>
      </c>
      <c r="J46" s="3" t="s">
        <v>107</v>
      </c>
      <c r="K46" s="6" t="s">
        <v>106</v>
      </c>
      <c r="L46" s="6" t="s">
        <v>105</v>
      </c>
      <c r="M46" s="3" t="s">
        <v>125</v>
      </c>
      <c r="N46" s="3" t="s">
        <v>355</v>
      </c>
      <c r="O46" s="3" t="s">
        <v>356</v>
      </c>
      <c r="P46" s="2" t="s">
        <v>357</v>
      </c>
      <c r="Q46" s="2" t="s">
        <v>348</v>
      </c>
      <c r="R46" s="2"/>
      <c r="S46" s="2" t="s">
        <v>348</v>
      </c>
    </row>
    <row r="47" spans="1:19" s="52" customFormat="1" ht="21.6" customHeight="1" x14ac:dyDescent="0.25">
      <c r="A47" s="107">
        <f>IFERROR(IF(B47="","",SUBTOTAL(3,$B$9:$B47)),"-")</f>
        <v>39</v>
      </c>
      <c r="B47" s="47" t="s">
        <v>177</v>
      </c>
      <c r="C47" s="48" t="s">
        <v>101</v>
      </c>
      <c r="D47" s="49" t="s">
        <v>113</v>
      </c>
      <c r="E47" s="50">
        <v>44470</v>
      </c>
      <c r="F47" s="50">
        <v>45292</v>
      </c>
      <c r="G47" s="100" t="s">
        <v>135</v>
      </c>
      <c r="H47" s="101">
        <v>44778</v>
      </c>
      <c r="I47" s="49">
        <v>9</v>
      </c>
      <c r="J47" s="49" t="s">
        <v>107</v>
      </c>
      <c r="K47" s="51" t="s">
        <v>104</v>
      </c>
      <c r="L47" s="51" t="s">
        <v>105</v>
      </c>
      <c r="M47" s="49" t="s">
        <v>112</v>
      </c>
      <c r="N47" s="49" t="s">
        <v>358</v>
      </c>
      <c r="O47" s="49" t="s">
        <v>359</v>
      </c>
      <c r="P47" s="47" t="s">
        <v>360</v>
      </c>
      <c r="Q47" s="47" t="s">
        <v>178</v>
      </c>
      <c r="R47" s="47"/>
      <c r="S47" s="47" t="s">
        <v>178</v>
      </c>
    </row>
    <row r="48" spans="1:19" ht="21.6" customHeight="1" x14ac:dyDescent="0.25">
      <c r="A48" s="106">
        <f>IFERROR(IF(B48="","",SUBTOTAL(3,$B$9:$B48)),"-")</f>
        <v>40</v>
      </c>
      <c r="B48" s="2" t="s">
        <v>179</v>
      </c>
      <c r="C48" s="7" t="s">
        <v>55</v>
      </c>
      <c r="D48" s="3" t="s">
        <v>115</v>
      </c>
      <c r="E48" s="4">
        <v>44287</v>
      </c>
      <c r="F48" s="4">
        <v>45292</v>
      </c>
      <c r="G48" s="98" t="s">
        <v>136</v>
      </c>
      <c r="H48" s="99">
        <v>44711</v>
      </c>
      <c r="I48" s="3">
        <v>8</v>
      </c>
      <c r="J48" s="3" t="s">
        <v>120</v>
      </c>
      <c r="K48" s="6" t="s">
        <v>104</v>
      </c>
      <c r="L48" s="6" t="s">
        <v>105</v>
      </c>
      <c r="M48" s="3" t="s">
        <v>125</v>
      </c>
      <c r="N48" s="3" t="s">
        <v>361</v>
      </c>
      <c r="O48" s="3">
        <v>82169911133</v>
      </c>
      <c r="P48" s="2" t="s">
        <v>362</v>
      </c>
      <c r="Q48" s="2" t="s">
        <v>178</v>
      </c>
      <c r="R48" s="2"/>
      <c r="S48" s="2" t="s">
        <v>178</v>
      </c>
    </row>
    <row r="49" spans="1:19" ht="21.6" customHeight="1" x14ac:dyDescent="0.25">
      <c r="A49" s="106">
        <f>IFERROR(IF(B49="","",SUBTOTAL(3,$B$9:$B49)),"-")</f>
        <v>41</v>
      </c>
      <c r="B49" s="2" t="s">
        <v>180</v>
      </c>
      <c r="C49" s="7" t="s">
        <v>56</v>
      </c>
      <c r="D49" s="3" t="s">
        <v>110</v>
      </c>
      <c r="E49" s="4">
        <v>45017</v>
      </c>
      <c r="F49" s="4">
        <v>44986</v>
      </c>
      <c r="G49" s="98" t="s">
        <v>137</v>
      </c>
      <c r="H49" s="99">
        <v>44351</v>
      </c>
      <c r="I49" s="3">
        <v>8</v>
      </c>
      <c r="J49" s="3" t="s">
        <v>107</v>
      </c>
      <c r="K49" s="6" t="s">
        <v>106</v>
      </c>
      <c r="L49" s="6" t="s">
        <v>105</v>
      </c>
      <c r="M49" s="3" t="s">
        <v>125</v>
      </c>
      <c r="N49" s="3" t="s">
        <v>363</v>
      </c>
      <c r="O49" s="3" t="s">
        <v>364</v>
      </c>
      <c r="P49" s="2" t="s">
        <v>365</v>
      </c>
      <c r="Q49" s="2" t="s">
        <v>178</v>
      </c>
      <c r="R49" s="2"/>
      <c r="S49" s="2" t="s">
        <v>178</v>
      </c>
    </row>
    <row r="50" spans="1:19" ht="21.6" customHeight="1" x14ac:dyDescent="0.25">
      <c r="A50" s="106">
        <f>IFERROR(IF(B50="","",SUBTOTAL(3,$B$9:$B50)),"-")</f>
        <v>42</v>
      </c>
      <c r="B50" s="2" t="s">
        <v>181</v>
      </c>
      <c r="C50" s="7" t="s">
        <v>57</v>
      </c>
      <c r="D50" s="3" t="s">
        <v>113</v>
      </c>
      <c r="E50" s="4">
        <v>43922</v>
      </c>
      <c r="F50" s="4">
        <v>44958</v>
      </c>
      <c r="G50" s="98" t="s">
        <v>138</v>
      </c>
      <c r="H50" s="99">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06">
        <f>IFERROR(IF(B51="","",SUBTOTAL(3,$B$9:$B51)),"-")</f>
        <v>43</v>
      </c>
      <c r="B51" s="2" t="s">
        <v>182</v>
      </c>
      <c r="C51" s="7" t="s">
        <v>58</v>
      </c>
      <c r="D51" s="3" t="s">
        <v>110</v>
      </c>
      <c r="E51" s="4">
        <v>45017</v>
      </c>
      <c r="F51" s="4">
        <v>45047</v>
      </c>
      <c r="G51" s="98" t="s">
        <v>134</v>
      </c>
      <c r="H51" s="99">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107">
        <f>IFERROR(IF(B52="","",SUBTOTAL(3,$B$9:$B52)),"-")</f>
        <v>44</v>
      </c>
      <c r="B52" s="47" t="s">
        <v>183</v>
      </c>
      <c r="C52" s="48" t="s">
        <v>59</v>
      </c>
      <c r="D52" s="49" t="s">
        <v>113</v>
      </c>
      <c r="E52" s="50">
        <v>44105</v>
      </c>
      <c r="F52" s="50">
        <v>45292</v>
      </c>
      <c r="G52" s="100" t="s">
        <v>135</v>
      </c>
      <c r="H52" s="101">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06">
        <f>IFERROR(IF(B53="","",SUBTOTAL(3,$B$9:$B53)),"-")</f>
        <v>45</v>
      </c>
      <c r="B53" s="2" t="s">
        <v>184</v>
      </c>
      <c r="C53" s="7" t="s">
        <v>60</v>
      </c>
      <c r="D53" s="3" t="s">
        <v>113</v>
      </c>
      <c r="E53" s="4">
        <v>44652</v>
      </c>
      <c r="F53" s="4">
        <v>45292</v>
      </c>
      <c r="G53" s="98" t="s">
        <v>136</v>
      </c>
      <c r="H53" s="99">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06">
        <f>IFERROR(IF(B54="","",SUBTOTAL(3,$B$9:$B54)),"-")</f>
        <v>46</v>
      </c>
      <c r="B54" s="2" t="s">
        <v>185</v>
      </c>
      <c r="C54" s="7" t="s">
        <v>61</v>
      </c>
      <c r="D54" s="3" t="s">
        <v>113</v>
      </c>
      <c r="E54" s="4">
        <v>44652</v>
      </c>
      <c r="F54" s="4">
        <v>45292</v>
      </c>
      <c r="G54" s="98" t="s">
        <v>137</v>
      </c>
      <c r="H54" s="99">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06">
        <f>IFERROR(IF(B55="","",SUBTOTAL(3,$B$9:$B55)),"-")</f>
        <v>47</v>
      </c>
      <c r="B55" s="2" t="s">
        <v>186</v>
      </c>
      <c r="C55" s="7" t="s">
        <v>62</v>
      </c>
      <c r="D55" s="3" t="s">
        <v>113</v>
      </c>
      <c r="E55" s="4">
        <v>44835</v>
      </c>
      <c r="F55" s="4">
        <v>44986</v>
      </c>
      <c r="G55" s="98" t="s">
        <v>138</v>
      </c>
      <c r="H55" s="99">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06">
        <f>IFERROR(IF(B56="","",SUBTOTAL(3,$B$9:$B56)),"-")</f>
        <v>48</v>
      </c>
      <c r="B56" s="2" t="s">
        <v>187</v>
      </c>
      <c r="C56" s="7" t="s">
        <v>63</v>
      </c>
      <c r="D56" s="3" t="s">
        <v>113</v>
      </c>
      <c r="E56" s="4">
        <v>44652</v>
      </c>
      <c r="F56" s="4">
        <v>45413</v>
      </c>
      <c r="G56" s="98" t="s">
        <v>134</v>
      </c>
      <c r="H56" s="99">
        <v>43118</v>
      </c>
      <c r="I56" s="3">
        <v>8</v>
      </c>
      <c r="J56" s="3" t="s">
        <v>107</v>
      </c>
      <c r="K56" s="6" t="s">
        <v>106</v>
      </c>
      <c r="L56" s="6" t="s">
        <v>105</v>
      </c>
      <c r="M56" s="3" t="s">
        <v>125</v>
      </c>
      <c r="N56" s="3" t="s">
        <v>385</v>
      </c>
      <c r="O56" s="3" t="s">
        <v>386</v>
      </c>
      <c r="P56" s="2" t="s">
        <v>387</v>
      </c>
      <c r="Q56" s="2" t="s">
        <v>375</v>
      </c>
      <c r="R56" s="2"/>
      <c r="S56" s="2" t="s">
        <v>375</v>
      </c>
    </row>
    <row r="57" spans="1:19" s="52" customFormat="1" ht="21.6" customHeight="1" x14ac:dyDescent="0.25">
      <c r="A57" s="107">
        <f>IFERROR(IF(B57="","",SUBTOTAL(3,$B$9:$B57)),"-")</f>
        <v>49</v>
      </c>
      <c r="B57" s="47" t="s">
        <v>188</v>
      </c>
      <c r="C57" s="48" t="s">
        <v>64</v>
      </c>
      <c r="D57" s="49" t="s">
        <v>110</v>
      </c>
      <c r="E57" s="50">
        <v>43922</v>
      </c>
      <c r="F57" s="50">
        <v>44958</v>
      </c>
      <c r="G57" s="100" t="s">
        <v>135</v>
      </c>
      <c r="H57" s="101">
        <v>44200</v>
      </c>
      <c r="I57" s="49">
        <v>9</v>
      </c>
      <c r="J57" s="49" t="s">
        <v>107</v>
      </c>
      <c r="K57" s="51" t="s">
        <v>104</v>
      </c>
      <c r="L57" s="51" t="s">
        <v>105</v>
      </c>
      <c r="M57" s="49" t="s">
        <v>112</v>
      </c>
      <c r="N57" s="49" t="s">
        <v>388</v>
      </c>
      <c r="O57" s="49" t="s">
        <v>389</v>
      </c>
      <c r="P57" s="47" t="s">
        <v>390</v>
      </c>
      <c r="Q57" s="47" t="s">
        <v>189</v>
      </c>
      <c r="R57" s="47"/>
      <c r="S57" s="47" t="s">
        <v>189</v>
      </c>
    </row>
    <row r="58" spans="1:19" ht="21.6" customHeight="1" x14ac:dyDescent="0.25">
      <c r="A58" s="106">
        <f>IFERROR(IF(B58="","",SUBTOTAL(3,$B$9:$B58)),"-")</f>
        <v>50</v>
      </c>
      <c r="B58" s="2" t="s">
        <v>190</v>
      </c>
      <c r="C58" s="7" t="s">
        <v>65</v>
      </c>
      <c r="D58" s="3" t="s">
        <v>113</v>
      </c>
      <c r="E58" s="4">
        <v>43556</v>
      </c>
      <c r="F58" s="4">
        <v>45383</v>
      </c>
      <c r="G58" s="98" t="s">
        <v>136</v>
      </c>
      <c r="H58" s="99">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06">
        <f>IFERROR(IF(B59="","",SUBTOTAL(3,$B$9:$B59)),"-")</f>
        <v>51</v>
      </c>
      <c r="B59" s="2" t="s">
        <v>191</v>
      </c>
      <c r="C59" s="7" t="s">
        <v>66</v>
      </c>
      <c r="D59" s="3" t="s">
        <v>110</v>
      </c>
      <c r="E59" s="4">
        <v>45017</v>
      </c>
      <c r="F59" s="4">
        <v>44927</v>
      </c>
      <c r="G59" s="98" t="s">
        <v>137</v>
      </c>
      <c r="H59" s="99">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06">
        <f>IFERROR(IF(B60="","",SUBTOTAL(3,$B$9:$B60)),"-")</f>
        <v>52</v>
      </c>
      <c r="B60" s="2" t="s">
        <v>192</v>
      </c>
      <c r="C60" s="7" t="s">
        <v>67</v>
      </c>
      <c r="D60" s="3" t="s">
        <v>113</v>
      </c>
      <c r="E60" s="4">
        <v>43922</v>
      </c>
      <c r="F60" s="4">
        <v>45017</v>
      </c>
      <c r="G60" s="98" t="s">
        <v>138</v>
      </c>
      <c r="H60" s="99">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107">
        <f>IFERROR(IF(B61="","",SUBTOTAL(3,$B$9:$B61)),"-")</f>
        <v>53</v>
      </c>
      <c r="B61" s="47" t="s">
        <v>400</v>
      </c>
      <c r="C61" s="48" t="s">
        <v>68</v>
      </c>
      <c r="D61" s="49" t="s">
        <v>110</v>
      </c>
      <c r="E61" s="50">
        <v>44652</v>
      </c>
      <c r="F61" s="50">
        <v>45292</v>
      </c>
      <c r="G61" s="100" t="s">
        <v>136</v>
      </c>
      <c r="H61" s="101">
        <v>44280</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06">
        <f>IFERROR(IF(B62="","",SUBTOTAL(3,$B$9:$B62)),"-")</f>
        <v>54</v>
      </c>
      <c r="B62" s="2" t="s">
        <v>194</v>
      </c>
      <c r="C62" s="7" t="s">
        <v>69</v>
      </c>
      <c r="D62" s="3" t="s">
        <v>113</v>
      </c>
      <c r="E62" s="4">
        <v>44652</v>
      </c>
      <c r="F62" s="4">
        <v>45292</v>
      </c>
      <c r="G62" s="98" t="s">
        <v>137</v>
      </c>
      <c r="H62" s="99">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06">
        <f>IFERROR(IF(B63="","",SUBTOTAL(3,$B$9:$B63)),"-")</f>
        <v>55</v>
      </c>
      <c r="B63" s="2" t="s">
        <v>195</v>
      </c>
      <c r="C63" s="7" t="s">
        <v>70</v>
      </c>
      <c r="D63" s="3" t="s">
        <v>113</v>
      </c>
      <c r="E63" s="4">
        <v>44652</v>
      </c>
      <c r="F63" s="4">
        <v>45292</v>
      </c>
      <c r="G63" s="98" t="s">
        <v>134</v>
      </c>
      <c r="H63" s="99">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107">
        <f>IFERROR(IF(B64="","",SUBTOTAL(3,$B$9:$B64)),"-")</f>
        <v>56</v>
      </c>
      <c r="B64" s="47" t="s">
        <v>196</v>
      </c>
      <c r="C64" s="48" t="s">
        <v>71</v>
      </c>
      <c r="D64" s="49" t="s">
        <v>110</v>
      </c>
      <c r="E64" s="50">
        <v>45017</v>
      </c>
      <c r="F64" s="50">
        <v>45352</v>
      </c>
      <c r="G64" s="100" t="s">
        <v>135</v>
      </c>
      <c r="H64" s="101">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06">
        <f>IFERROR(IF(B65="","",SUBTOTAL(3,$B$9:$B65)),"-")</f>
        <v>57</v>
      </c>
      <c r="B65" s="2" t="s">
        <v>198</v>
      </c>
      <c r="C65" s="7" t="s">
        <v>72</v>
      </c>
      <c r="D65" s="3" t="s">
        <v>110</v>
      </c>
      <c r="E65" s="4">
        <v>43922</v>
      </c>
      <c r="F65" s="4">
        <v>45292</v>
      </c>
      <c r="G65" s="98" t="s">
        <v>136</v>
      </c>
      <c r="H65" s="99">
        <v>43118</v>
      </c>
      <c r="I65" s="3">
        <v>8</v>
      </c>
      <c r="J65" s="3" t="s">
        <v>111</v>
      </c>
      <c r="K65" s="6" t="s">
        <v>106</v>
      </c>
      <c r="L65" s="6" t="s">
        <v>105</v>
      </c>
      <c r="M65" s="3" t="s">
        <v>125</v>
      </c>
      <c r="N65" s="3" t="s">
        <v>413</v>
      </c>
      <c r="O65" s="3" t="s">
        <v>414</v>
      </c>
      <c r="P65" s="2" t="s">
        <v>415</v>
      </c>
      <c r="Q65" s="2" t="s">
        <v>197</v>
      </c>
      <c r="R65" s="2"/>
      <c r="S65" s="2" t="s">
        <v>197</v>
      </c>
    </row>
    <row r="66" spans="1:19" ht="21.6" customHeight="1" x14ac:dyDescent="0.25">
      <c r="A66" s="106">
        <f>IFERROR(IF(B66="","",SUBTOTAL(3,$B$9:$B66)),"-")</f>
        <v>58</v>
      </c>
      <c r="B66" s="2" t="s">
        <v>199</v>
      </c>
      <c r="C66" s="7" t="s">
        <v>73</v>
      </c>
      <c r="D66" s="3" t="s">
        <v>110</v>
      </c>
      <c r="E66" s="4">
        <v>44835</v>
      </c>
      <c r="F66" s="4">
        <v>45292</v>
      </c>
      <c r="G66" s="98" t="s">
        <v>137</v>
      </c>
      <c r="H66" s="99">
        <v>44280</v>
      </c>
      <c r="I66" s="3">
        <v>8</v>
      </c>
      <c r="J66" s="3" t="s">
        <v>107</v>
      </c>
      <c r="K66" s="6" t="s">
        <v>104</v>
      </c>
      <c r="L66" s="6" t="s">
        <v>105</v>
      </c>
      <c r="M66" s="3" t="s">
        <v>125</v>
      </c>
      <c r="N66" s="3" t="s">
        <v>416</v>
      </c>
      <c r="O66" s="3" t="s">
        <v>417</v>
      </c>
      <c r="P66" s="2" t="s">
        <v>418</v>
      </c>
      <c r="Q66" s="2" t="s">
        <v>197</v>
      </c>
      <c r="R66" s="2"/>
      <c r="S66" s="2" t="s">
        <v>197</v>
      </c>
    </row>
    <row r="67" spans="1:19" ht="21.6" customHeight="1" x14ac:dyDescent="0.25">
      <c r="A67" s="106">
        <f>IFERROR(IF(B67="","",SUBTOTAL(3,$B$9:$B67)),"-")</f>
        <v>59</v>
      </c>
      <c r="B67" s="2" t="s">
        <v>201</v>
      </c>
      <c r="C67" s="7" t="s">
        <v>75</v>
      </c>
      <c r="D67" s="3" t="s">
        <v>113</v>
      </c>
      <c r="E67" s="4">
        <v>44835</v>
      </c>
      <c r="F67" s="4">
        <v>45505</v>
      </c>
      <c r="G67" s="98" t="s">
        <v>134</v>
      </c>
      <c r="H67" s="99">
        <v>43118</v>
      </c>
      <c r="I67" s="3">
        <v>8</v>
      </c>
      <c r="J67" s="3" t="s">
        <v>107</v>
      </c>
      <c r="K67" s="6" t="s">
        <v>106</v>
      </c>
      <c r="L67" s="6" t="s">
        <v>105</v>
      </c>
      <c r="M67" s="3" t="s">
        <v>125</v>
      </c>
      <c r="N67" s="3" t="s">
        <v>422</v>
      </c>
      <c r="O67" s="3" t="s">
        <v>423</v>
      </c>
      <c r="P67" s="2" t="s">
        <v>424</v>
      </c>
      <c r="Q67" s="2" t="s">
        <v>197</v>
      </c>
      <c r="R67" s="2"/>
      <c r="S67" s="2" t="s">
        <v>197</v>
      </c>
    </row>
    <row r="68" spans="1:19" s="52" customFormat="1" ht="21.6" customHeight="1" x14ac:dyDescent="0.25">
      <c r="A68" s="107">
        <f>IFERROR(IF(B68="","",SUBTOTAL(3,$B$9:$B68)),"-")</f>
        <v>60</v>
      </c>
      <c r="B68" s="47" t="s">
        <v>202</v>
      </c>
      <c r="C68" s="48" t="s">
        <v>76</v>
      </c>
      <c r="D68" s="49" t="s">
        <v>110</v>
      </c>
      <c r="E68" s="50">
        <v>44835</v>
      </c>
      <c r="F68" s="50">
        <v>45536</v>
      </c>
      <c r="G68" s="100" t="s">
        <v>135</v>
      </c>
      <c r="H68" s="101">
        <v>44445</v>
      </c>
      <c r="I68" s="49">
        <v>9</v>
      </c>
      <c r="J68" s="49" t="s">
        <v>103</v>
      </c>
      <c r="K68" s="51" t="s">
        <v>104</v>
      </c>
      <c r="L68" s="51" t="s">
        <v>105</v>
      </c>
      <c r="M68" s="49" t="s">
        <v>112</v>
      </c>
      <c r="N68" s="49" t="s">
        <v>425</v>
      </c>
      <c r="O68" s="49" t="s">
        <v>426</v>
      </c>
      <c r="P68" s="47" t="s">
        <v>427</v>
      </c>
      <c r="Q68" s="47" t="s">
        <v>428</v>
      </c>
      <c r="R68" s="47"/>
      <c r="S68" s="47" t="s">
        <v>428</v>
      </c>
    </row>
    <row r="69" spans="1:19" ht="21.6" customHeight="1" x14ac:dyDescent="0.25">
      <c r="A69" s="106">
        <f>IFERROR(IF(B69="","",SUBTOTAL(3,$B$9:$B69)),"-")</f>
        <v>61</v>
      </c>
      <c r="B69" s="2" t="s">
        <v>203</v>
      </c>
      <c r="C69" s="7" t="s">
        <v>77</v>
      </c>
      <c r="D69" s="3" t="s">
        <v>115</v>
      </c>
      <c r="E69" s="4">
        <v>43922</v>
      </c>
      <c r="F69" s="4">
        <v>45261</v>
      </c>
      <c r="G69" s="98" t="s">
        <v>136</v>
      </c>
      <c r="H69" s="99">
        <v>44711</v>
      </c>
      <c r="I69" s="3">
        <v>8</v>
      </c>
      <c r="J69" s="3" t="s">
        <v>111</v>
      </c>
      <c r="K69" s="6" t="s">
        <v>106</v>
      </c>
      <c r="L69" s="6" t="s">
        <v>105</v>
      </c>
      <c r="M69" s="3" t="s">
        <v>125</v>
      </c>
      <c r="N69" s="3" t="s">
        <v>429</v>
      </c>
      <c r="O69" s="3" t="s">
        <v>430</v>
      </c>
      <c r="P69" s="2" t="s">
        <v>431</v>
      </c>
      <c r="Q69" s="2" t="s">
        <v>428</v>
      </c>
      <c r="R69" s="2"/>
      <c r="S69" s="2" t="s">
        <v>428</v>
      </c>
    </row>
    <row r="70" spans="1:19" ht="21.6" customHeight="1" x14ac:dyDescent="0.25">
      <c r="A70" s="106">
        <f>IFERROR(IF(B70="","",SUBTOTAL(3,$B$9:$B70)),"-")</f>
        <v>62</v>
      </c>
      <c r="B70" s="2" t="s">
        <v>204</v>
      </c>
      <c r="C70" s="7" t="s">
        <v>78</v>
      </c>
      <c r="D70" s="3" t="s">
        <v>115</v>
      </c>
      <c r="E70" s="4">
        <v>44652</v>
      </c>
      <c r="F70" s="4">
        <v>45292</v>
      </c>
      <c r="G70" s="98" t="s">
        <v>137</v>
      </c>
      <c r="H70" s="99">
        <v>44130</v>
      </c>
      <c r="I70" s="3">
        <v>8</v>
      </c>
      <c r="J70" s="3" t="s">
        <v>120</v>
      </c>
      <c r="K70" s="6" t="s">
        <v>106</v>
      </c>
      <c r="L70" s="6" t="s">
        <v>105</v>
      </c>
      <c r="M70" s="3" t="s">
        <v>125</v>
      </c>
      <c r="N70" s="3" t="s">
        <v>432</v>
      </c>
      <c r="O70" s="3" t="s">
        <v>433</v>
      </c>
      <c r="P70" s="2" t="s">
        <v>434</v>
      </c>
      <c r="Q70" s="2" t="s">
        <v>428</v>
      </c>
      <c r="R70" s="2"/>
      <c r="S70" s="2" t="s">
        <v>428</v>
      </c>
    </row>
    <row r="71" spans="1:19" ht="21.6" customHeight="1" x14ac:dyDescent="0.25">
      <c r="A71" s="106">
        <f>IFERROR(IF(B71="","",SUBTOTAL(3,$B$9:$B71)),"-")</f>
        <v>63</v>
      </c>
      <c r="B71" s="2" t="s">
        <v>205</v>
      </c>
      <c r="C71" s="7" t="s">
        <v>79</v>
      </c>
      <c r="D71" s="3" t="s">
        <v>115</v>
      </c>
      <c r="E71" s="4">
        <v>44470</v>
      </c>
      <c r="F71" s="4">
        <v>45139</v>
      </c>
      <c r="G71" s="98" t="s">
        <v>138</v>
      </c>
      <c r="H71" s="99">
        <v>44470</v>
      </c>
      <c r="I71" s="3">
        <v>8</v>
      </c>
      <c r="J71" s="3" t="s">
        <v>111</v>
      </c>
      <c r="K71" s="6" t="s">
        <v>106</v>
      </c>
      <c r="L71" s="6" t="s">
        <v>128</v>
      </c>
      <c r="M71" s="3" t="s">
        <v>125</v>
      </c>
      <c r="N71" s="3" t="s">
        <v>435</v>
      </c>
      <c r="O71" s="3" t="s">
        <v>436</v>
      </c>
      <c r="P71" s="2" t="s">
        <v>437</v>
      </c>
      <c r="Q71" s="2" t="s">
        <v>428</v>
      </c>
      <c r="R71" s="2"/>
      <c r="S71" s="2" t="s">
        <v>428</v>
      </c>
    </row>
    <row r="72" spans="1:19" ht="21.6" customHeight="1" x14ac:dyDescent="0.25">
      <c r="A72" s="106">
        <f>IFERROR(IF(B72="","",SUBTOTAL(3,$B$9:$B72)),"-")</f>
        <v>64</v>
      </c>
      <c r="B72" s="2" t="s">
        <v>206</v>
      </c>
      <c r="C72" s="7" t="s">
        <v>80</v>
      </c>
      <c r="D72" s="3" t="s">
        <v>110</v>
      </c>
      <c r="E72" s="4">
        <v>45017</v>
      </c>
      <c r="F72" s="4">
        <v>45566</v>
      </c>
      <c r="G72" s="98" t="s">
        <v>134</v>
      </c>
      <c r="H72" s="99">
        <v>44351</v>
      </c>
      <c r="I72" s="3">
        <v>8</v>
      </c>
      <c r="J72" s="3" t="s">
        <v>107</v>
      </c>
      <c r="K72" s="6" t="s">
        <v>106</v>
      </c>
      <c r="L72" s="6" t="s">
        <v>105</v>
      </c>
      <c r="M72" s="3" t="s">
        <v>125</v>
      </c>
      <c r="N72" s="3" t="s">
        <v>438</v>
      </c>
      <c r="O72" s="3" t="s">
        <v>439</v>
      </c>
      <c r="P72" s="2" t="s">
        <v>440</v>
      </c>
      <c r="Q72" s="2" t="s">
        <v>428</v>
      </c>
      <c r="R72" s="2"/>
      <c r="S72" s="2" t="s">
        <v>428</v>
      </c>
    </row>
    <row r="73" spans="1:19" s="52" customFormat="1" ht="21.6" customHeight="1" x14ac:dyDescent="0.25">
      <c r="A73" s="107">
        <f>IFERROR(IF(B73="","",SUBTOTAL(3,$B$9:$B73)),"-")</f>
        <v>65</v>
      </c>
      <c r="B73" s="47" t="s">
        <v>207</v>
      </c>
      <c r="C73" s="48" t="s">
        <v>20</v>
      </c>
      <c r="D73" s="49" t="s">
        <v>115</v>
      </c>
      <c r="E73" s="50">
        <v>44652</v>
      </c>
      <c r="F73" s="50">
        <v>45292</v>
      </c>
      <c r="G73" s="100" t="s">
        <v>135</v>
      </c>
      <c r="H73" s="101">
        <v>44816</v>
      </c>
      <c r="I73" s="49">
        <v>9</v>
      </c>
      <c r="J73" s="49" t="s">
        <v>120</v>
      </c>
      <c r="K73" s="51" t="s">
        <v>104</v>
      </c>
      <c r="L73" s="51" t="s">
        <v>105</v>
      </c>
      <c r="M73" s="49" t="s">
        <v>112</v>
      </c>
      <c r="N73" s="49" t="s">
        <v>441</v>
      </c>
      <c r="O73" s="49" t="s">
        <v>442</v>
      </c>
      <c r="P73" s="47" t="s">
        <v>443</v>
      </c>
      <c r="Q73" s="47" t="s">
        <v>208</v>
      </c>
      <c r="R73" s="47"/>
      <c r="S73" s="47" t="s">
        <v>208</v>
      </c>
    </row>
    <row r="74" spans="1:19" ht="21.6" customHeight="1" x14ac:dyDescent="0.25">
      <c r="A74" s="106">
        <f>IFERROR(IF(B74="","",SUBTOTAL(3,$B$9:$B74)),"-")</f>
        <v>66</v>
      </c>
      <c r="B74" s="2" t="s">
        <v>209</v>
      </c>
      <c r="C74" s="7" t="s">
        <v>81</v>
      </c>
      <c r="D74" s="3" t="s">
        <v>115</v>
      </c>
      <c r="E74" s="4">
        <v>44287</v>
      </c>
      <c r="F74" s="4">
        <v>45292</v>
      </c>
      <c r="G74" s="98" t="s">
        <v>136</v>
      </c>
      <c r="H74" s="99">
        <v>44470</v>
      </c>
      <c r="I74" s="3">
        <v>8</v>
      </c>
      <c r="J74" s="3" t="s">
        <v>107</v>
      </c>
      <c r="K74" s="6" t="s">
        <v>104</v>
      </c>
      <c r="L74" s="6" t="s">
        <v>105</v>
      </c>
      <c r="M74" s="3" t="s">
        <v>125</v>
      </c>
      <c r="N74" s="3" t="s">
        <v>444</v>
      </c>
      <c r="O74" s="3" t="s">
        <v>445</v>
      </c>
      <c r="P74" s="2" t="s">
        <v>446</v>
      </c>
      <c r="Q74" s="2" t="s">
        <v>208</v>
      </c>
      <c r="R74" s="2"/>
      <c r="S74" s="2" t="s">
        <v>208</v>
      </c>
    </row>
    <row r="75" spans="1:19" ht="21.6" customHeight="1" x14ac:dyDescent="0.25">
      <c r="A75" s="106">
        <f>IFERROR(IF(B75="","",SUBTOTAL(3,$B$9:$B75)),"-")</f>
        <v>67</v>
      </c>
      <c r="B75" s="2" t="s">
        <v>210</v>
      </c>
      <c r="C75" s="7" t="s">
        <v>82</v>
      </c>
      <c r="D75" s="3" t="s">
        <v>113</v>
      </c>
      <c r="E75" s="4">
        <v>41913</v>
      </c>
      <c r="F75" s="4">
        <v>45352</v>
      </c>
      <c r="G75" s="98" t="s">
        <v>138</v>
      </c>
      <c r="H75" s="99">
        <v>44711</v>
      </c>
      <c r="I75" s="3">
        <v>8</v>
      </c>
      <c r="J75" s="3" t="s">
        <v>107</v>
      </c>
      <c r="K75" s="6" t="s">
        <v>106</v>
      </c>
      <c r="L75" s="6" t="s">
        <v>105</v>
      </c>
      <c r="M75" s="3" t="s">
        <v>125</v>
      </c>
      <c r="N75" s="3" t="s">
        <v>447</v>
      </c>
      <c r="O75" s="3" t="s">
        <v>448</v>
      </c>
      <c r="P75" s="2" t="s">
        <v>449</v>
      </c>
      <c r="Q75" s="2" t="s">
        <v>208</v>
      </c>
      <c r="R75" s="2"/>
      <c r="S75" s="2" t="s">
        <v>208</v>
      </c>
    </row>
    <row r="76" spans="1:19" s="52" customFormat="1" ht="21.6" customHeight="1" x14ac:dyDescent="0.25">
      <c r="A76" s="107">
        <f>IFERROR(IF(B76="","",SUBTOTAL(3,$B$9:$B76)),"-")</f>
        <v>68</v>
      </c>
      <c r="B76" s="47" t="s">
        <v>211</v>
      </c>
      <c r="C76" s="48" t="s">
        <v>83</v>
      </c>
      <c r="D76" s="49" t="s">
        <v>110</v>
      </c>
      <c r="E76" s="50">
        <v>45200</v>
      </c>
      <c r="F76" s="50">
        <v>45292</v>
      </c>
      <c r="G76" s="100" t="s">
        <v>135</v>
      </c>
      <c r="H76" s="101">
        <v>44747</v>
      </c>
      <c r="I76" s="49">
        <v>9</v>
      </c>
      <c r="J76" s="49" t="s">
        <v>120</v>
      </c>
      <c r="K76" s="51" t="s">
        <v>104</v>
      </c>
      <c r="L76" s="51" t="s">
        <v>105</v>
      </c>
      <c r="M76" s="49" t="s">
        <v>112</v>
      </c>
      <c r="N76" s="49" t="s">
        <v>450</v>
      </c>
      <c r="O76" s="49" t="s">
        <v>451</v>
      </c>
      <c r="P76" s="47" t="s">
        <v>452</v>
      </c>
      <c r="Q76" s="47" t="s">
        <v>212</v>
      </c>
      <c r="R76" s="47"/>
      <c r="S76" s="47" t="s">
        <v>212</v>
      </c>
    </row>
    <row r="77" spans="1:19" ht="21.6" customHeight="1" x14ac:dyDescent="0.25">
      <c r="A77" s="106">
        <f>IFERROR(IF(B77="","",SUBTOTAL(3,$B$9:$B77)),"-")</f>
        <v>69</v>
      </c>
      <c r="B77" s="2" t="s">
        <v>213</v>
      </c>
      <c r="C77" s="7" t="s">
        <v>84</v>
      </c>
      <c r="D77" s="3" t="s">
        <v>113</v>
      </c>
      <c r="E77" s="4">
        <v>42461</v>
      </c>
      <c r="F77" s="4">
        <v>45292</v>
      </c>
      <c r="G77" s="98" t="s">
        <v>136</v>
      </c>
      <c r="H77" s="99">
        <v>43707</v>
      </c>
      <c r="I77" s="3">
        <v>8</v>
      </c>
      <c r="J77" s="3" t="s">
        <v>107</v>
      </c>
      <c r="K77" s="6" t="s">
        <v>106</v>
      </c>
      <c r="L77" s="6" t="s">
        <v>105</v>
      </c>
      <c r="M77" s="3" t="s">
        <v>125</v>
      </c>
      <c r="N77" s="3" t="s">
        <v>453</v>
      </c>
      <c r="O77" s="3" t="s">
        <v>454</v>
      </c>
      <c r="P77" s="2" t="s">
        <v>455</v>
      </c>
      <c r="Q77" s="2" t="s">
        <v>212</v>
      </c>
      <c r="R77" s="2"/>
      <c r="S77" s="2" t="s">
        <v>212</v>
      </c>
    </row>
    <row r="78" spans="1:19" ht="21.6" customHeight="1" x14ac:dyDescent="0.25">
      <c r="A78" s="106">
        <f>IFERROR(IF(B78="","",SUBTOTAL(3,$B$9:$B78)),"-")</f>
        <v>70</v>
      </c>
      <c r="B78" s="2" t="s">
        <v>214</v>
      </c>
      <c r="C78" s="7" t="s">
        <v>85</v>
      </c>
      <c r="D78" s="3" t="s">
        <v>115</v>
      </c>
      <c r="E78" s="4">
        <v>44652</v>
      </c>
      <c r="F78" s="4">
        <v>44927</v>
      </c>
      <c r="G78" s="98" t="s">
        <v>137</v>
      </c>
      <c r="H78" s="99">
        <v>44231</v>
      </c>
      <c r="I78" s="3">
        <v>8</v>
      </c>
      <c r="J78" s="3" t="s">
        <v>107</v>
      </c>
      <c r="K78" s="6" t="s">
        <v>106</v>
      </c>
      <c r="L78" s="6" t="s">
        <v>105</v>
      </c>
      <c r="M78" s="3" t="s">
        <v>125</v>
      </c>
      <c r="N78" s="3" t="s">
        <v>456</v>
      </c>
      <c r="O78" s="3" t="s">
        <v>454</v>
      </c>
      <c r="P78" s="2" t="s">
        <v>457</v>
      </c>
      <c r="Q78" s="2" t="s">
        <v>212</v>
      </c>
      <c r="R78" s="2"/>
      <c r="S78" s="2" t="s">
        <v>212</v>
      </c>
    </row>
    <row r="79" spans="1:19" ht="21.6" customHeight="1" x14ac:dyDescent="0.25">
      <c r="A79" s="106">
        <f>IFERROR(IF(B79="","",SUBTOTAL(3,$B$9:$B79)),"-")</f>
        <v>71</v>
      </c>
      <c r="B79" s="2" t="s">
        <v>215</v>
      </c>
      <c r="C79" s="7" t="s">
        <v>86</v>
      </c>
      <c r="D79" s="3" t="s">
        <v>115</v>
      </c>
      <c r="E79" s="4">
        <v>43922</v>
      </c>
      <c r="F79" s="4">
        <v>45292</v>
      </c>
      <c r="G79" s="98" t="s">
        <v>138</v>
      </c>
      <c r="H79" s="99">
        <v>44351</v>
      </c>
      <c r="I79" s="3">
        <v>8</v>
      </c>
      <c r="J79" s="3" t="s">
        <v>107</v>
      </c>
      <c r="K79" s="6" t="s">
        <v>106</v>
      </c>
      <c r="L79" s="6" t="s">
        <v>105</v>
      </c>
      <c r="M79" s="3" t="s">
        <v>125</v>
      </c>
      <c r="N79" s="3" t="s">
        <v>458</v>
      </c>
      <c r="O79" s="3" t="s">
        <v>238</v>
      </c>
      <c r="P79" s="2" t="s">
        <v>459</v>
      </c>
      <c r="Q79" s="2" t="s">
        <v>212</v>
      </c>
      <c r="R79" s="2"/>
      <c r="S79" s="2" t="s">
        <v>212</v>
      </c>
    </row>
    <row r="80" spans="1:19" s="52" customFormat="1" ht="21.6" customHeight="1" x14ac:dyDescent="0.25">
      <c r="A80" s="107">
        <f>IFERROR(IF(B80="","",SUBTOTAL(3,$B$9:$B80)),"-")</f>
        <v>72</v>
      </c>
      <c r="B80" s="47" t="s">
        <v>216</v>
      </c>
      <c r="C80" s="48" t="s">
        <v>87</v>
      </c>
      <c r="D80" s="49" t="s">
        <v>110</v>
      </c>
      <c r="E80" s="50">
        <v>44287</v>
      </c>
      <c r="F80" s="50">
        <v>45383</v>
      </c>
      <c r="G80" s="100" t="s">
        <v>135</v>
      </c>
      <c r="H80" s="101">
        <v>44470</v>
      </c>
      <c r="I80" s="49">
        <v>9</v>
      </c>
      <c r="J80" s="49" t="s">
        <v>107</v>
      </c>
      <c r="K80" s="51" t="s">
        <v>104</v>
      </c>
      <c r="L80" s="51" t="s">
        <v>105</v>
      </c>
      <c r="M80" s="49" t="s">
        <v>112</v>
      </c>
      <c r="N80" s="49" t="s">
        <v>460</v>
      </c>
      <c r="O80" s="49" t="s">
        <v>461</v>
      </c>
      <c r="P80" s="47" t="s">
        <v>462</v>
      </c>
      <c r="Q80" s="47" t="s">
        <v>463</v>
      </c>
      <c r="R80" s="47"/>
      <c r="S80" s="47" t="s">
        <v>463</v>
      </c>
    </row>
    <row r="81" spans="1:19" ht="21.6" customHeight="1" x14ac:dyDescent="0.25">
      <c r="A81" s="106">
        <f>IFERROR(IF(B81="","",SUBTOTAL(3,$B$9:$B81)),"-")</f>
        <v>73</v>
      </c>
      <c r="B81" s="2" t="s">
        <v>217</v>
      </c>
      <c r="C81" s="7" t="s">
        <v>88</v>
      </c>
      <c r="D81" s="3" t="s">
        <v>110</v>
      </c>
      <c r="E81" s="4">
        <v>43556</v>
      </c>
      <c r="F81" s="4">
        <v>45352</v>
      </c>
      <c r="G81" s="98" t="s">
        <v>136</v>
      </c>
      <c r="H81" s="99">
        <v>44231</v>
      </c>
      <c r="I81" s="3">
        <v>8</v>
      </c>
      <c r="J81" s="3" t="s">
        <v>118</v>
      </c>
      <c r="K81" s="6" t="s">
        <v>106</v>
      </c>
      <c r="L81" s="6" t="s">
        <v>105</v>
      </c>
      <c r="M81" s="3" t="s">
        <v>125</v>
      </c>
      <c r="N81" s="3" t="s">
        <v>464</v>
      </c>
      <c r="O81" s="3" t="s">
        <v>465</v>
      </c>
      <c r="P81" s="2" t="s">
        <v>466</v>
      </c>
      <c r="Q81" s="2" t="s">
        <v>463</v>
      </c>
      <c r="R81" s="2"/>
      <c r="S81" s="2" t="s">
        <v>463</v>
      </c>
    </row>
    <row r="82" spans="1:19" ht="21.6" customHeight="1" x14ac:dyDescent="0.25">
      <c r="A82" s="106">
        <f>IFERROR(IF(B82="","",SUBTOTAL(3,$B$9:$B82)),"-")</f>
        <v>74</v>
      </c>
      <c r="B82" s="2" t="s">
        <v>218</v>
      </c>
      <c r="C82" s="7" t="s">
        <v>89</v>
      </c>
      <c r="D82" s="3" t="s">
        <v>115</v>
      </c>
      <c r="E82" s="4">
        <v>44470</v>
      </c>
      <c r="F82" s="4">
        <v>45292</v>
      </c>
      <c r="G82" s="98" t="s">
        <v>138</v>
      </c>
      <c r="H82" s="99">
        <v>44105</v>
      </c>
      <c r="I82" s="3">
        <v>8</v>
      </c>
      <c r="J82" s="3" t="s">
        <v>120</v>
      </c>
      <c r="K82" s="6" t="s">
        <v>104</v>
      </c>
      <c r="L82" s="6" t="s">
        <v>105</v>
      </c>
      <c r="M82" s="3" t="s">
        <v>125</v>
      </c>
      <c r="N82" s="3" t="s">
        <v>467</v>
      </c>
      <c r="O82" s="3" t="s">
        <v>468</v>
      </c>
      <c r="P82" s="2" t="s">
        <v>469</v>
      </c>
      <c r="Q82" s="2" t="s">
        <v>463</v>
      </c>
      <c r="R82" s="2"/>
      <c r="S82" s="2" t="s">
        <v>463</v>
      </c>
    </row>
    <row r="83" spans="1:19" ht="21.6" customHeight="1" x14ac:dyDescent="0.25">
      <c r="A83" s="106">
        <f>IFERROR(IF(B83="","",SUBTOTAL(3,$B$9:$B83)),"-")</f>
        <v>75</v>
      </c>
      <c r="B83" s="2" t="s">
        <v>219</v>
      </c>
      <c r="C83" s="7" t="s">
        <v>90</v>
      </c>
      <c r="D83" s="3" t="s">
        <v>110</v>
      </c>
      <c r="E83" s="4">
        <v>42461</v>
      </c>
      <c r="F83" s="4">
        <v>45231</v>
      </c>
      <c r="G83" s="98" t="s">
        <v>134</v>
      </c>
      <c r="H83" s="99">
        <v>42732</v>
      </c>
      <c r="I83" s="3">
        <v>8</v>
      </c>
      <c r="J83" s="3" t="s">
        <v>118</v>
      </c>
      <c r="K83" s="6" t="s">
        <v>106</v>
      </c>
      <c r="L83" s="6" t="s">
        <v>105</v>
      </c>
      <c r="M83" s="3" t="s">
        <v>125</v>
      </c>
      <c r="N83" s="3" t="s">
        <v>470</v>
      </c>
      <c r="O83" s="3" t="s">
        <v>471</v>
      </c>
      <c r="P83" s="2" t="s">
        <v>472</v>
      </c>
      <c r="Q83" s="2" t="s">
        <v>463</v>
      </c>
      <c r="R83" s="2"/>
      <c r="S83" s="2" t="s">
        <v>463</v>
      </c>
    </row>
    <row r="84" spans="1:19" s="52" customFormat="1" ht="21.6" customHeight="1" x14ac:dyDescent="0.25">
      <c r="A84" s="107">
        <f>IFERROR(IF(B84="","",SUBTOTAL(3,$B$9:$B84)),"-")</f>
        <v>76</v>
      </c>
      <c r="B84" s="47" t="s">
        <v>220</v>
      </c>
      <c r="C84" s="48" t="s">
        <v>91</v>
      </c>
      <c r="D84" s="49" t="s">
        <v>110</v>
      </c>
      <c r="E84" s="50">
        <v>43922</v>
      </c>
      <c r="F84" s="50">
        <v>45292</v>
      </c>
      <c r="G84" s="100" t="s">
        <v>135</v>
      </c>
      <c r="H84" s="101">
        <v>44130</v>
      </c>
      <c r="I84" s="49">
        <v>9</v>
      </c>
      <c r="J84" s="49" t="s">
        <v>107</v>
      </c>
      <c r="K84" s="51" t="s">
        <v>104</v>
      </c>
      <c r="L84" s="51" t="s">
        <v>105</v>
      </c>
      <c r="M84" s="49" t="s">
        <v>112</v>
      </c>
      <c r="N84" s="49" t="s">
        <v>473</v>
      </c>
      <c r="O84" s="49" t="s">
        <v>474</v>
      </c>
      <c r="P84" s="47" t="s">
        <v>475</v>
      </c>
      <c r="Q84" s="47" t="s">
        <v>221</v>
      </c>
      <c r="R84" s="47"/>
      <c r="S84" s="47" t="s">
        <v>221</v>
      </c>
    </row>
    <row r="85" spans="1:19" ht="21.6" customHeight="1" x14ac:dyDescent="0.25">
      <c r="A85" s="106">
        <f>IFERROR(IF(B85="","",SUBTOTAL(3,$B$9:$B85)),"-")</f>
        <v>77</v>
      </c>
      <c r="B85" s="2" t="s">
        <v>222</v>
      </c>
      <c r="C85" s="7" t="s">
        <v>92</v>
      </c>
      <c r="D85" s="3" t="s">
        <v>115</v>
      </c>
      <c r="E85" s="4">
        <v>44652</v>
      </c>
      <c r="F85" s="4">
        <v>44927</v>
      </c>
      <c r="G85" s="98" t="s">
        <v>136</v>
      </c>
      <c r="H85" s="99">
        <v>44351</v>
      </c>
      <c r="I85" s="3">
        <v>8</v>
      </c>
      <c r="J85" s="3" t="s">
        <v>120</v>
      </c>
      <c r="K85" s="6" t="s">
        <v>104</v>
      </c>
      <c r="L85" s="6" t="s">
        <v>105</v>
      </c>
      <c r="M85" s="3" t="s">
        <v>125</v>
      </c>
      <c r="N85" s="3" t="s">
        <v>476</v>
      </c>
      <c r="O85" s="3" t="s">
        <v>477</v>
      </c>
      <c r="P85" s="2" t="s">
        <v>478</v>
      </c>
      <c r="Q85" s="2" t="s">
        <v>221</v>
      </c>
      <c r="R85" s="2"/>
      <c r="S85" s="2" t="s">
        <v>221</v>
      </c>
    </row>
    <row r="86" spans="1:19" ht="21.6" customHeight="1" x14ac:dyDescent="0.25">
      <c r="A86" s="106">
        <f>IFERROR(IF(B86="","",SUBTOTAL(3,$B$9:$B86)),"-")</f>
        <v>78</v>
      </c>
      <c r="B86" s="2" t="s">
        <v>223</v>
      </c>
      <c r="C86" s="7" t="s">
        <v>93</v>
      </c>
      <c r="D86" s="3" t="s">
        <v>113</v>
      </c>
      <c r="E86" s="4">
        <v>42826</v>
      </c>
      <c r="F86" s="4">
        <v>44927</v>
      </c>
      <c r="G86" s="98" t="s">
        <v>137</v>
      </c>
      <c r="H86" s="99">
        <v>43742</v>
      </c>
      <c r="I86" s="3">
        <v>8</v>
      </c>
      <c r="J86" s="3" t="s">
        <v>107</v>
      </c>
      <c r="K86" s="6" t="s">
        <v>106</v>
      </c>
      <c r="L86" s="6" t="s">
        <v>105</v>
      </c>
      <c r="M86" s="3" t="s">
        <v>125</v>
      </c>
      <c r="N86" s="3" t="s">
        <v>479</v>
      </c>
      <c r="O86" s="3" t="s">
        <v>480</v>
      </c>
      <c r="P86" s="2" t="s">
        <v>481</v>
      </c>
      <c r="Q86" s="2" t="s">
        <v>221</v>
      </c>
      <c r="R86" s="2"/>
      <c r="S86" s="2" t="s">
        <v>221</v>
      </c>
    </row>
    <row r="87" spans="1:19" ht="21.6" customHeight="1" x14ac:dyDescent="0.25">
      <c r="A87" s="106">
        <f>IFERROR(IF(B87="","",SUBTOTAL(3,$B$9:$B87)),"-")</f>
        <v>79</v>
      </c>
      <c r="B87" s="2" t="s">
        <v>224</v>
      </c>
      <c r="C87" s="7" t="s">
        <v>94</v>
      </c>
      <c r="D87" s="3" t="s">
        <v>115</v>
      </c>
      <c r="E87" s="4">
        <v>44287</v>
      </c>
      <c r="F87" s="4">
        <v>44927</v>
      </c>
      <c r="G87" s="98" t="s">
        <v>138</v>
      </c>
      <c r="H87" s="99">
        <v>44130</v>
      </c>
      <c r="I87" s="3">
        <v>8</v>
      </c>
      <c r="J87" s="3" t="s">
        <v>120</v>
      </c>
      <c r="K87" s="6" t="s">
        <v>106</v>
      </c>
      <c r="L87" s="6" t="s">
        <v>105</v>
      </c>
      <c r="M87" s="3" t="s">
        <v>125</v>
      </c>
      <c r="N87" s="3" t="s">
        <v>482</v>
      </c>
      <c r="O87" s="3" t="s">
        <v>483</v>
      </c>
      <c r="P87" s="2" t="s">
        <v>484</v>
      </c>
      <c r="Q87" s="2" t="s">
        <v>221</v>
      </c>
      <c r="R87" s="2"/>
      <c r="S87" s="2" t="s">
        <v>221</v>
      </c>
    </row>
    <row r="88" spans="1:19" s="52" customFormat="1" ht="21.6" customHeight="1" x14ac:dyDescent="0.25">
      <c r="A88" s="107">
        <f>IFERROR(IF(B88="","",SUBTOTAL(3,$B$9:$B88)),"-")</f>
        <v>80</v>
      </c>
      <c r="B88" s="47" t="s">
        <v>226</v>
      </c>
      <c r="C88" s="48" t="s">
        <v>100</v>
      </c>
      <c r="D88" s="49" t="s">
        <v>110</v>
      </c>
      <c r="E88" s="50">
        <v>44835</v>
      </c>
      <c r="F88" s="50">
        <v>45536</v>
      </c>
      <c r="G88" s="100" t="s">
        <v>135</v>
      </c>
      <c r="H88" s="101">
        <v>44778</v>
      </c>
      <c r="I88" s="49">
        <v>9</v>
      </c>
      <c r="J88" s="49" t="s">
        <v>111</v>
      </c>
      <c r="K88" s="51" t="s">
        <v>106</v>
      </c>
      <c r="L88" s="51" t="s">
        <v>105</v>
      </c>
      <c r="M88" s="49" t="s">
        <v>112</v>
      </c>
      <c r="N88" s="49" t="s">
        <v>485</v>
      </c>
      <c r="O88" s="49" t="s">
        <v>486</v>
      </c>
      <c r="P88" s="47" t="s">
        <v>487</v>
      </c>
      <c r="Q88" s="47" t="s">
        <v>227</v>
      </c>
      <c r="R88" s="47"/>
      <c r="S88" s="47" t="s">
        <v>227</v>
      </c>
    </row>
    <row r="89" spans="1:19" ht="21.6" customHeight="1" x14ac:dyDescent="0.25">
      <c r="A89" s="106">
        <f>IFERROR(IF(B89="","",SUBTOTAL(3,$B$9:$B89)),"-")</f>
        <v>81</v>
      </c>
      <c r="B89" s="2" t="s">
        <v>228</v>
      </c>
      <c r="C89" s="7" t="s">
        <v>96</v>
      </c>
      <c r="D89" s="3" t="s">
        <v>110</v>
      </c>
      <c r="E89" s="4">
        <v>45017</v>
      </c>
      <c r="F89" s="4">
        <v>45292</v>
      </c>
      <c r="G89" s="98" t="s">
        <v>136</v>
      </c>
      <c r="H89" s="99">
        <v>44130</v>
      </c>
      <c r="I89" s="3">
        <v>8</v>
      </c>
      <c r="J89" s="3" t="s">
        <v>107</v>
      </c>
      <c r="K89" s="6" t="s">
        <v>106</v>
      </c>
      <c r="L89" s="6" t="s">
        <v>105</v>
      </c>
      <c r="M89" s="3" t="s">
        <v>125</v>
      </c>
      <c r="N89" s="3" t="s">
        <v>488</v>
      </c>
      <c r="O89" s="3" t="s">
        <v>489</v>
      </c>
      <c r="P89" s="2" t="s">
        <v>490</v>
      </c>
      <c r="Q89" s="2" t="s">
        <v>227</v>
      </c>
      <c r="R89" s="2"/>
      <c r="S89" s="2" t="s">
        <v>227</v>
      </c>
    </row>
    <row r="90" spans="1:19" ht="21.6" customHeight="1" x14ac:dyDescent="0.25">
      <c r="A90" s="106">
        <f>IFERROR(IF(B90="","",SUBTOTAL(3,$B$9:$B90)),"-")</f>
        <v>82</v>
      </c>
      <c r="B90" s="2" t="s">
        <v>229</v>
      </c>
      <c r="C90" s="7" t="s">
        <v>97</v>
      </c>
      <c r="D90" s="3" t="s">
        <v>110</v>
      </c>
      <c r="E90" s="4">
        <v>44287</v>
      </c>
      <c r="F90" s="4">
        <v>45566</v>
      </c>
      <c r="G90" s="98" t="s">
        <v>137</v>
      </c>
      <c r="H90" s="99">
        <v>42732</v>
      </c>
      <c r="I90" s="3">
        <v>8</v>
      </c>
      <c r="J90" s="3" t="s">
        <v>107</v>
      </c>
      <c r="K90" s="6" t="s">
        <v>104</v>
      </c>
      <c r="L90" s="6" t="s">
        <v>105</v>
      </c>
      <c r="M90" s="3" t="s">
        <v>125</v>
      </c>
      <c r="N90" s="3" t="s">
        <v>491</v>
      </c>
      <c r="O90" s="3" t="s">
        <v>492</v>
      </c>
      <c r="P90" s="2" t="s">
        <v>493</v>
      </c>
      <c r="Q90" s="2" t="s">
        <v>227</v>
      </c>
      <c r="R90" s="2"/>
      <c r="S90" s="2" t="s">
        <v>227</v>
      </c>
    </row>
    <row r="91" spans="1:19" ht="21.6" customHeight="1" x14ac:dyDescent="0.25">
      <c r="A91" s="106">
        <f>IFERROR(IF(B91="","",SUBTOTAL(3,$B$9:$B91)),"-")</f>
        <v>83</v>
      </c>
      <c r="B91" s="2" t="s">
        <v>230</v>
      </c>
      <c r="C91" s="7" t="s">
        <v>98</v>
      </c>
      <c r="D91" s="3" t="s">
        <v>113</v>
      </c>
      <c r="E91" s="4">
        <v>40817</v>
      </c>
      <c r="F91" s="4">
        <v>44986</v>
      </c>
      <c r="G91" s="98" t="s">
        <v>138</v>
      </c>
      <c r="H91" s="99">
        <v>44130</v>
      </c>
      <c r="I91" s="3">
        <v>8</v>
      </c>
      <c r="J91" s="3" t="s">
        <v>118</v>
      </c>
      <c r="K91" s="6" t="s">
        <v>106</v>
      </c>
      <c r="L91" s="6" t="s">
        <v>105</v>
      </c>
      <c r="M91" s="3" t="s">
        <v>125</v>
      </c>
      <c r="N91" s="3" t="s">
        <v>494</v>
      </c>
      <c r="O91" s="3" t="s">
        <v>495</v>
      </c>
      <c r="P91" s="2" t="s">
        <v>496</v>
      </c>
      <c r="Q91" s="2" t="s">
        <v>227</v>
      </c>
      <c r="R91" s="2"/>
      <c r="S91" s="2" t="s">
        <v>227</v>
      </c>
    </row>
    <row r="92" spans="1:19" ht="21.6" customHeight="1" x14ac:dyDescent="0.25">
      <c r="A92" s="109">
        <f>IFERROR(IF(B92="","",SUBTOTAL(3,$B$9:$B92)),"-")</f>
        <v>84</v>
      </c>
      <c r="B92" s="34" t="s">
        <v>497</v>
      </c>
      <c r="C92" s="35" t="s">
        <v>99</v>
      </c>
      <c r="D92" s="36" t="s">
        <v>115</v>
      </c>
      <c r="E92" s="37">
        <v>44287</v>
      </c>
      <c r="F92" s="37">
        <v>45352</v>
      </c>
      <c r="G92" s="110" t="s">
        <v>134</v>
      </c>
      <c r="H92" s="111">
        <v>44567</v>
      </c>
      <c r="I92" s="36">
        <v>8</v>
      </c>
      <c r="J92" s="36" t="s">
        <v>103</v>
      </c>
      <c r="K92" s="40" t="s">
        <v>106</v>
      </c>
      <c r="L92" s="40" t="s">
        <v>105</v>
      </c>
      <c r="M92" s="36" t="s">
        <v>125</v>
      </c>
      <c r="N92" s="36" t="s">
        <v>498</v>
      </c>
      <c r="O92" s="36" t="s">
        <v>499</v>
      </c>
      <c r="P92" s="34" t="s">
        <v>500</v>
      </c>
      <c r="Q92" s="34" t="s">
        <v>227</v>
      </c>
      <c r="R92" s="34"/>
      <c r="S92" s="34" t="s">
        <v>227</v>
      </c>
    </row>
    <row r="94" spans="1:19" s="64" customFormat="1" ht="15.75" x14ac:dyDescent="0.25">
      <c r="A94" s="62" t="s">
        <v>5380</v>
      </c>
      <c r="B94" s="63" t="s">
        <v>5381</v>
      </c>
      <c r="E94" s="65"/>
      <c r="F94" s="66"/>
      <c r="H94" s="66"/>
      <c r="L94" s="67" t="s">
        <v>5382</v>
      </c>
      <c r="M94" s="68"/>
      <c r="N94" s="68"/>
    </row>
    <row r="95" spans="1:19" s="64" customFormat="1" ht="15.75" x14ac:dyDescent="0.25">
      <c r="A95" s="62" t="s">
        <v>5383</v>
      </c>
      <c r="B95" s="63" t="s">
        <v>5384</v>
      </c>
      <c r="E95" s="64">
        <v>1</v>
      </c>
      <c r="F95" s="66"/>
      <c r="G95" s="69"/>
      <c r="H95" s="66"/>
      <c r="L95" s="70" t="s">
        <v>5385</v>
      </c>
      <c r="R95" s="67" t="s">
        <v>5399</v>
      </c>
    </row>
    <row r="96" spans="1:19" s="64" customFormat="1" ht="15.75" x14ac:dyDescent="0.25">
      <c r="A96" s="62" t="s">
        <v>5383</v>
      </c>
      <c r="B96" s="63" t="s">
        <v>5386</v>
      </c>
      <c r="E96" s="64">
        <v>1</v>
      </c>
      <c r="F96" s="66"/>
      <c r="H96" s="66"/>
      <c r="L96" s="70"/>
      <c r="R96" s="70" t="s">
        <v>5385</v>
      </c>
    </row>
    <row r="97" spans="1:18" s="64" customFormat="1" ht="15.75" x14ac:dyDescent="0.25">
      <c r="A97" s="62" t="s">
        <v>5383</v>
      </c>
      <c r="B97" s="63" t="s">
        <v>5387</v>
      </c>
      <c r="C97" s="63" t="s">
        <v>5388</v>
      </c>
      <c r="D97" s="70">
        <v>3</v>
      </c>
      <c r="E97" s="71">
        <f>SUM(D97:D98)</f>
        <v>19</v>
      </c>
      <c r="F97" s="66"/>
      <c r="H97" s="66"/>
      <c r="L97" s="70"/>
      <c r="N97" s="64" t="s">
        <v>5383</v>
      </c>
      <c r="R97" s="70"/>
    </row>
    <row r="98" spans="1:18" s="64" customFormat="1" ht="15.75" x14ac:dyDescent="0.25">
      <c r="A98" s="62" t="s">
        <v>5383</v>
      </c>
      <c r="B98" s="63"/>
      <c r="C98" s="63" t="s">
        <v>5389</v>
      </c>
      <c r="D98" s="72">
        <v>16</v>
      </c>
      <c r="E98" s="65"/>
      <c r="F98" s="66"/>
      <c r="H98" s="66"/>
      <c r="L98" s="73" t="s">
        <v>5390</v>
      </c>
      <c r="R98" s="70"/>
    </row>
    <row r="99" spans="1:18" s="64" customFormat="1" ht="15.75" x14ac:dyDescent="0.25">
      <c r="A99" s="62" t="s">
        <v>5383</v>
      </c>
      <c r="B99" s="63"/>
      <c r="E99" s="65"/>
      <c r="F99" s="66"/>
      <c r="H99" s="66"/>
      <c r="L99" s="70" t="s">
        <v>5391</v>
      </c>
      <c r="R99" s="73" t="s">
        <v>5390</v>
      </c>
    </row>
    <row r="100" spans="1:18" s="64" customFormat="1" ht="15.75" x14ac:dyDescent="0.25">
      <c r="A100" s="70"/>
      <c r="B100" s="63" t="s">
        <v>5392</v>
      </c>
      <c r="C100" s="63" t="s">
        <v>5393</v>
      </c>
      <c r="D100" s="64">
        <v>2</v>
      </c>
      <c r="E100" s="71">
        <f>SUM(D100:D101)</f>
        <v>57</v>
      </c>
      <c r="F100" s="66"/>
      <c r="H100" s="66"/>
      <c r="R100" s="70" t="s">
        <v>5391</v>
      </c>
    </row>
    <row r="101" spans="1:18" s="66" customFormat="1" ht="16.5" x14ac:dyDescent="0.25">
      <c r="A101" s="70"/>
      <c r="B101" s="63"/>
      <c r="C101" s="112" t="s">
        <v>5394</v>
      </c>
      <c r="D101" s="74">
        <f>55</f>
        <v>55</v>
      </c>
      <c r="E101" s="75" t="s">
        <v>5383</v>
      </c>
      <c r="G101" s="64"/>
    </row>
    <row r="102" spans="1:18" s="66" customFormat="1" ht="15.75" x14ac:dyDescent="0.25">
      <c r="A102" s="70"/>
      <c r="B102" s="63"/>
      <c r="D102" s="64"/>
      <c r="E102" s="65"/>
      <c r="G102" s="64"/>
    </row>
    <row r="103" spans="1:18" s="66" customFormat="1" ht="15.75" x14ac:dyDescent="0.25">
      <c r="A103" s="70"/>
      <c r="B103" s="63" t="s">
        <v>5395</v>
      </c>
      <c r="C103" s="64"/>
      <c r="D103" s="74"/>
      <c r="E103" s="76">
        <f>SUM(E95:E100)</f>
        <v>78</v>
      </c>
      <c r="G103" s="64"/>
    </row>
    <row r="104" spans="1:18" s="66" customFormat="1" ht="15.75" x14ac:dyDescent="0.25">
      <c r="A104" s="70"/>
      <c r="B104" s="63" t="s">
        <v>5396</v>
      </c>
      <c r="C104" s="64"/>
      <c r="D104" s="64"/>
      <c r="E104" s="77">
        <v>6</v>
      </c>
      <c r="G104" s="64"/>
    </row>
    <row r="105" spans="1:18" s="66" customFormat="1" ht="16.5" thickBot="1" x14ac:dyDescent="0.3">
      <c r="A105" s="70"/>
      <c r="B105" s="63" t="s">
        <v>5397</v>
      </c>
      <c r="C105" s="64"/>
      <c r="D105" s="78"/>
      <c r="E105" s="79">
        <f>E103+E104</f>
        <v>84</v>
      </c>
      <c r="G105" s="64"/>
    </row>
    <row r="106" spans="1:18" ht="15.75" thickTop="1" x14ac:dyDescent="0.25"/>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92">
    <cfRule type="cellIs" dxfId="3" priority="1" stopIfTrue="1" operator="equal">
      <formula>"Pensiun"</formula>
    </cfRule>
  </conditionalFormatting>
  <printOptions horizontalCentered="1"/>
  <pageMargins left="0.19685039370078741" right="1.1811023622047245" top="0.39370078740157483" bottom="0.19685039370078741" header="0.59055118110236227" footer="0.9055118110236221"/>
  <pageSetup paperSize="346" scale="60" orientation="landscape" horizontalDpi="4294967293" verticalDpi="4294967293" r:id="rId1"/>
  <headerFooter>
    <oddFooter xml:space="preserve">&amp;L&amp;8Bezetting Keadaan Desember 2023&amp;R&amp;10Page &amp;P of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8"/>
  <sheetViews>
    <sheetView view="pageBreakPreview" topLeftCell="A82" zoomScale="85" zoomScaleNormal="85" zoomScaleSheetLayoutView="85" workbookViewId="0">
      <selection activeCell="H1" sqref="H1:Q1048576"/>
    </sheetView>
  </sheetViews>
  <sheetFormatPr defaultColWidth="9.140625" defaultRowHeight="15" x14ac:dyDescent="0.25"/>
  <cols>
    <col min="1" max="1" width="6.28515625" style="10" customWidth="1"/>
    <col min="2" max="2" width="41" style="10" customWidth="1"/>
    <col min="3" max="3" width="20.42578125" style="10" customWidth="1"/>
    <col min="4" max="4" width="7.5703125" style="10" customWidth="1"/>
    <col min="5" max="6" width="10.28515625" style="10" customWidth="1"/>
    <col min="7" max="7" width="52.85546875" style="10" customWidth="1"/>
    <col min="8" max="8" width="10.28515625" style="19" customWidth="1"/>
    <col min="9" max="9" width="10.28515625" style="19" hidden="1" customWidth="1"/>
    <col min="10" max="10" width="12.140625" style="10" hidden="1" customWidth="1"/>
    <col min="11" max="11" width="8.5703125" style="10" hidden="1" customWidth="1"/>
    <col min="12" max="12" width="8.7109375" style="10" hidden="1" customWidth="1"/>
    <col min="13" max="13" width="12.7109375" style="10" customWidth="1"/>
    <col min="14" max="14" width="17.5703125" style="10" hidden="1" customWidth="1"/>
    <col min="15" max="15" width="17.28515625" style="10" hidden="1" customWidth="1"/>
    <col min="16" max="16" width="42.85546875" style="10" hidden="1" customWidth="1"/>
    <col min="17" max="17" width="37.42578125" style="10" customWidth="1"/>
    <col min="18" max="18" width="42" style="10" customWidth="1"/>
    <col min="19" max="19" width="45" style="10" customWidth="1"/>
    <col min="20" max="16384" width="9.140625" style="10"/>
  </cols>
  <sheetData>
    <row r="1" spans="1:19" ht="15.75" x14ac:dyDescent="0.25">
      <c r="A1" s="11" t="s">
        <v>15</v>
      </c>
      <c r="B1" s="12"/>
      <c r="C1" s="12"/>
      <c r="D1" s="12"/>
      <c r="E1" s="12"/>
      <c r="F1" s="12"/>
      <c r="G1" s="12"/>
      <c r="H1" s="12"/>
      <c r="I1" s="12"/>
      <c r="J1" s="12"/>
      <c r="K1" s="12"/>
      <c r="L1" s="12"/>
      <c r="M1" s="12"/>
      <c r="N1" s="12"/>
      <c r="O1" s="12"/>
      <c r="P1" s="12"/>
      <c r="Q1" s="12"/>
      <c r="R1" s="12"/>
      <c r="S1" s="12"/>
    </row>
    <row r="2" spans="1:19" ht="15.75" x14ac:dyDescent="0.25">
      <c r="A2" s="11" t="s">
        <v>16</v>
      </c>
      <c r="B2" s="12"/>
      <c r="C2" s="12"/>
      <c r="D2" s="12"/>
      <c r="E2" s="12"/>
      <c r="F2" s="12"/>
      <c r="G2" s="12"/>
      <c r="H2" s="12"/>
      <c r="I2" s="12"/>
      <c r="J2" s="12"/>
      <c r="K2" s="12"/>
      <c r="L2" s="12"/>
      <c r="M2" s="12"/>
      <c r="N2" s="12"/>
      <c r="O2" s="12"/>
      <c r="P2" s="12"/>
      <c r="Q2" s="12"/>
      <c r="R2" s="12"/>
      <c r="S2" s="12"/>
    </row>
    <row r="3" spans="1:19" ht="15.75" x14ac:dyDescent="0.25">
      <c r="A3" s="11" t="s">
        <v>5379</v>
      </c>
      <c r="B3" s="9"/>
      <c r="C3" s="12"/>
      <c r="D3" s="12"/>
      <c r="E3" s="12"/>
      <c r="F3" s="12"/>
      <c r="G3" s="12"/>
      <c r="H3" s="12"/>
      <c r="I3" s="12"/>
      <c r="J3" s="12"/>
      <c r="K3" s="12"/>
      <c r="L3" s="12"/>
      <c r="M3" s="12"/>
      <c r="N3" s="12"/>
      <c r="O3" s="12"/>
      <c r="P3" s="12"/>
      <c r="Q3" s="12"/>
      <c r="R3" s="12"/>
      <c r="S3" s="12"/>
    </row>
    <row r="4" spans="1:19" s="14" customFormat="1" x14ac:dyDescent="0.25">
      <c r="A4" s="13"/>
      <c r="B4" s="14">
        <f>1</f>
        <v>1</v>
      </c>
      <c r="C4" s="15"/>
      <c r="D4" s="15"/>
      <c r="E4" s="15"/>
      <c r="F4" s="15"/>
      <c r="G4" s="15"/>
      <c r="H4" s="16"/>
      <c r="I4" s="16"/>
      <c r="J4" s="15"/>
      <c r="K4" s="15"/>
      <c r="L4" s="15"/>
      <c r="M4" s="15"/>
      <c r="N4" s="15"/>
      <c r="O4" s="15"/>
      <c r="P4" s="15"/>
      <c r="Q4" s="15"/>
      <c r="R4" s="15"/>
      <c r="S4" s="15"/>
    </row>
    <row r="5" spans="1:19" s="14" customFormat="1" x14ac:dyDescent="0.25">
      <c r="A5" s="13"/>
      <c r="B5" s="15"/>
      <c r="C5" s="15"/>
      <c r="D5" s="15"/>
      <c r="E5" s="15"/>
      <c r="F5" s="15"/>
      <c r="G5" s="15"/>
      <c r="H5" s="15"/>
      <c r="I5" s="15"/>
      <c r="J5" s="15"/>
      <c r="K5" s="15"/>
      <c r="L5" s="15"/>
      <c r="M5" s="15"/>
      <c r="N5" s="15"/>
      <c r="O5" s="15"/>
      <c r="P5" s="15"/>
      <c r="Q5" s="15"/>
      <c r="R5" s="15"/>
      <c r="S5" s="15"/>
    </row>
    <row r="6" spans="1:19" ht="15" customHeight="1" x14ac:dyDescent="0.25">
      <c r="A6" s="280" t="s">
        <v>10</v>
      </c>
      <c r="B6" s="265" t="s">
        <v>3</v>
      </c>
      <c r="C6" s="265" t="s">
        <v>0</v>
      </c>
      <c r="D6" s="277" t="s">
        <v>5</v>
      </c>
      <c r="E6" s="278"/>
      <c r="F6" s="54" t="s">
        <v>2</v>
      </c>
      <c r="G6" s="279" t="s">
        <v>11</v>
      </c>
      <c r="H6" s="279"/>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80"/>
      <c r="B7" s="266"/>
      <c r="C7" s="266"/>
      <c r="D7" s="54" t="s">
        <v>4</v>
      </c>
      <c r="E7" s="54" t="s">
        <v>12</v>
      </c>
      <c r="F7" s="54" t="s">
        <v>1</v>
      </c>
      <c r="G7" s="94" t="s">
        <v>6</v>
      </c>
      <c r="H7" s="94" t="s">
        <v>1</v>
      </c>
      <c r="I7" s="266"/>
      <c r="J7" s="266"/>
      <c r="K7" s="266"/>
      <c r="L7" s="266"/>
      <c r="M7" s="266"/>
      <c r="N7" s="266"/>
      <c r="O7" s="266"/>
      <c r="P7" s="266"/>
      <c r="Q7" s="275"/>
      <c r="R7" s="276"/>
      <c r="S7" s="266"/>
    </row>
    <row r="8" spans="1:19" x14ac:dyDescent="0.25">
      <c r="A8" s="18">
        <v>1</v>
      </c>
      <c r="B8" s="18">
        <v>2</v>
      </c>
      <c r="C8" s="18">
        <v>3</v>
      </c>
      <c r="D8" s="18">
        <v>4</v>
      </c>
      <c r="E8" s="18">
        <v>5</v>
      </c>
      <c r="F8" s="18">
        <v>6</v>
      </c>
      <c r="G8" s="95">
        <v>7</v>
      </c>
      <c r="H8" s="95">
        <v>8</v>
      </c>
      <c r="I8" s="18"/>
      <c r="J8" s="18">
        <v>9</v>
      </c>
      <c r="K8" s="18">
        <v>10</v>
      </c>
      <c r="L8" s="18">
        <v>11</v>
      </c>
      <c r="M8" s="18">
        <v>12</v>
      </c>
      <c r="N8" s="18"/>
      <c r="O8" s="18"/>
      <c r="P8" s="18"/>
      <c r="Q8" s="18"/>
      <c r="R8" s="18"/>
      <c r="S8" s="18">
        <v>13</v>
      </c>
    </row>
    <row r="9" spans="1:19" s="61" customFormat="1" ht="21.6" customHeight="1" x14ac:dyDescent="0.25">
      <c r="A9" s="80">
        <f>IFERROR(IF(B9="","",SUBTOTAL(3,$B$9:$B9)),"-")</f>
        <v>1</v>
      </c>
      <c r="B9" s="56" t="s">
        <v>139</v>
      </c>
      <c r="C9" s="57" t="s">
        <v>21</v>
      </c>
      <c r="D9" s="58" t="s">
        <v>108</v>
      </c>
      <c r="E9" s="59">
        <v>45017</v>
      </c>
      <c r="F9" s="59">
        <v>44927</v>
      </c>
      <c r="G9" s="96" t="s">
        <v>129</v>
      </c>
      <c r="H9" s="97">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81">
        <f>IFERROR(IF(B10="","",SUBTOTAL(3,$B$9:$B10)),"-")</f>
        <v>2</v>
      </c>
      <c r="B10" s="2" t="s">
        <v>141</v>
      </c>
      <c r="C10" s="7" t="s">
        <v>22</v>
      </c>
      <c r="D10" s="3" t="s">
        <v>110</v>
      </c>
      <c r="E10" s="4">
        <v>44105</v>
      </c>
      <c r="F10" s="4">
        <v>44986</v>
      </c>
      <c r="G10" s="98" t="s">
        <v>130</v>
      </c>
      <c r="H10" s="99">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81">
        <f>IFERROR(IF(B11="","",SUBTOTAL(3,$B$9:$B11)),"-")</f>
        <v>3</v>
      </c>
      <c r="B11" s="2" t="s">
        <v>142</v>
      </c>
      <c r="C11" s="7" t="s">
        <v>23</v>
      </c>
      <c r="D11" s="3" t="s">
        <v>110</v>
      </c>
      <c r="E11" s="4">
        <v>43922</v>
      </c>
      <c r="F11" s="4">
        <v>44866</v>
      </c>
      <c r="G11" s="98" t="s">
        <v>131</v>
      </c>
      <c r="H11" s="99">
        <v>44231</v>
      </c>
      <c r="I11" s="3">
        <v>9</v>
      </c>
      <c r="J11" s="3" t="s">
        <v>103</v>
      </c>
      <c r="K11" s="6" t="s">
        <v>104</v>
      </c>
      <c r="L11" s="6" t="s">
        <v>105</v>
      </c>
      <c r="M11" s="3" t="s">
        <v>112</v>
      </c>
      <c r="N11" s="3" t="s">
        <v>245</v>
      </c>
      <c r="O11" s="3" t="s">
        <v>246</v>
      </c>
      <c r="P11" s="2" t="s">
        <v>247</v>
      </c>
      <c r="Q11" s="2" t="s">
        <v>140</v>
      </c>
      <c r="R11" s="2"/>
      <c r="S11" s="2" t="s">
        <v>140</v>
      </c>
    </row>
    <row r="12" spans="1:19" ht="21.6" customHeight="1" x14ac:dyDescent="0.25">
      <c r="A12" s="81">
        <f>IFERROR(IF(B12="","",SUBTOTAL(3,$B$9:$B12)),"-")</f>
        <v>4</v>
      </c>
      <c r="B12" s="2" t="s">
        <v>143</v>
      </c>
      <c r="C12" s="7" t="s">
        <v>24</v>
      </c>
      <c r="D12" s="3" t="s">
        <v>113</v>
      </c>
      <c r="E12" s="4">
        <v>44652</v>
      </c>
      <c r="F12" s="4">
        <v>45292</v>
      </c>
      <c r="G12" s="98" t="s">
        <v>132</v>
      </c>
      <c r="H12" s="99">
        <v>44567</v>
      </c>
      <c r="I12" s="3">
        <v>8</v>
      </c>
      <c r="J12" s="3" t="s">
        <v>107</v>
      </c>
      <c r="K12" s="6" t="s">
        <v>104</v>
      </c>
      <c r="L12" s="6" t="s">
        <v>105</v>
      </c>
      <c r="M12" s="3" t="s">
        <v>112</v>
      </c>
      <c r="N12" s="3" t="s">
        <v>248</v>
      </c>
      <c r="O12" s="3" t="s">
        <v>249</v>
      </c>
      <c r="P12" s="2" t="s">
        <v>250</v>
      </c>
      <c r="Q12" s="2" t="s">
        <v>140</v>
      </c>
      <c r="R12" s="2"/>
      <c r="S12" s="2" t="s">
        <v>140</v>
      </c>
    </row>
    <row r="13" spans="1:19" ht="21.6" customHeight="1" x14ac:dyDescent="0.25">
      <c r="A13" s="81">
        <f>IFERROR(IF(B13="","",SUBTOTAL(3,$B$9:$B13)),"-")</f>
        <v>5</v>
      </c>
      <c r="B13" s="2" t="s">
        <v>144</v>
      </c>
      <c r="C13" s="7" t="s">
        <v>25</v>
      </c>
      <c r="D13" s="3" t="s">
        <v>122</v>
      </c>
      <c r="E13" s="4">
        <v>43191</v>
      </c>
      <c r="F13" s="4">
        <v>44621</v>
      </c>
      <c r="G13" s="98" t="s">
        <v>133</v>
      </c>
      <c r="H13" s="99">
        <v>43833</v>
      </c>
      <c r="I13" s="3">
        <v>8</v>
      </c>
      <c r="J13" s="3" t="s">
        <v>103</v>
      </c>
      <c r="K13" s="6" t="s">
        <v>104</v>
      </c>
      <c r="L13" s="6" t="s">
        <v>105</v>
      </c>
      <c r="M13" s="3" t="s">
        <v>112</v>
      </c>
      <c r="N13" s="3" t="s">
        <v>251</v>
      </c>
      <c r="O13" s="3" t="s">
        <v>252</v>
      </c>
      <c r="P13" s="2" t="s">
        <v>253</v>
      </c>
      <c r="Q13" s="2" t="s">
        <v>140</v>
      </c>
      <c r="R13" s="2"/>
      <c r="S13" s="2" t="s">
        <v>140</v>
      </c>
    </row>
    <row r="14" spans="1:19" ht="21.6" customHeight="1" x14ac:dyDescent="0.25">
      <c r="A14" s="81">
        <f>IFERROR(IF(B14="","",SUBTOTAL(3,$B$9:$B14)),"-")</f>
        <v>6</v>
      </c>
      <c r="B14" s="2" t="s">
        <v>145</v>
      </c>
      <c r="C14" s="7" t="s">
        <v>26</v>
      </c>
      <c r="D14" s="3" t="s">
        <v>115</v>
      </c>
      <c r="E14" s="4">
        <v>44652</v>
      </c>
      <c r="F14" s="4">
        <v>44774</v>
      </c>
      <c r="G14" s="98" t="s">
        <v>123</v>
      </c>
      <c r="H14" s="99">
        <v>44351</v>
      </c>
      <c r="I14" s="3">
        <v>8</v>
      </c>
      <c r="J14" s="3" t="s">
        <v>120</v>
      </c>
      <c r="K14" s="6" t="s">
        <v>106</v>
      </c>
      <c r="L14" s="6" t="s">
        <v>105</v>
      </c>
      <c r="M14" s="3" t="s">
        <v>125</v>
      </c>
      <c r="N14" s="3" t="s">
        <v>254</v>
      </c>
      <c r="O14" s="3" t="s">
        <v>255</v>
      </c>
      <c r="P14" s="2" t="s">
        <v>256</v>
      </c>
      <c r="Q14" s="2" t="s">
        <v>140</v>
      </c>
      <c r="R14" s="2"/>
      <c r="S14" s="2" t="s">
        <v>140</v>
      </c>
    </row>
    <row r="15" spans="1:19" ht="21.6" customHeight="1" x14ac:dyDescent="0.25">
      <c r="A15" s="81">
        <f>IFERROR(IF(B15="","",SUBTOTAL(3,$B$9:$B15)),"-")</f>
        <v>7</v>
      </c>
      <c r="B15" s="53" t="s">
        <v>146</v>
      </c>
      <c r="C15" s="7" t="s">
        <v>27</v>
      </c>
      <c r="D15" s="3" t="s">
        <v>110</v>
      </c>
      <c r="E15" s="4">
        <v>45017</v>
      </c>
      <c r="F15" s="4">
        <v>45292</v>
      </c>
      <c r="G15" s="98" t="s">
        <v>126</v>
      </c>
      <c r="H15" s="99">
        <v>44351</v>
      </c>
      <c r="I15" s="3">
        <v>8</v>
      </c>
      <c r="J15" s="3" t="s">
        <v>107</v>
      </c>
      <c r="K15" s="6" t="s">
        <v>106</v>
      </c>
      <c r="L15" s="6" t="s">
        <v>105</v>
      </c>
      <c r="M15" s="3" t="s">
        <v>125</v>
      </c>
      <c r="N15" s="3" t="s">
        <v>257</v>
      </c>
      <c r="O15" s="3" t="s">
        <v>258</v>
      </c>
      <c r="P15" s="2" t="s">
        <v>259</v>
      </c>
      <c r="Q15" s="2" t="s">
        <v>140</v>
      </c>
      <c r="R15" s="2"/>
      <c r="S15" s="2" t="s">
        <v>140</v>
      </c>
    </row>
    <row r="16" spans="1:19" ht="21.6" customHeight="1" x14ac:dyDescent="0.25">
      <c r="A16" s="81">
        <f>IFERROR(IF(B16="","",SUBTOTAL(3,$B$9:$B16)),"-")</f>
        <v>8</v>
      </c>
      <c r="B16" s="53" t="s">
        <v>147</v>
      </c>
      <c r="C16" s="7" t="s">
        <v>28</v>
      </c>
      <c r="D16" s="3" t="s">
        <v>116</v>
      </c>
      <c r="E16" s="4">
        <v>44835</v>
      </c>
      <c r="F16" s="4">
        <v>44927</v>
      </c>
      <c r="G16" s="98" t="s">
        <v>121</v>
      </c>
      <c r="H16" s="99">
        <v>44277</v>
      </c>
      <c r="I16" s="3">
        <v>7</v>
      </c>
      <c r="J16" s="3" t="s">
        <v>120</v>
      </c>
      <c r="K16" s="6" t="s">
        <v>106</v>
      </c>
      <c r="L16" s="6" t="s">
        <v>105</v>
      </c>
      <c r="M16" s="3" t="s">
        <v>114</v>
      </c>
      <c r="N16" s="3" t="s">
        <v>260</v>
      </c>
      <c r="O16" s="3" t="s">
        <v>261</v>
      </c>
      <c r="P16" s="2" t="s">
        <v>262</v>
      </c>
      <c r="Q16" s="20" t="s">
        <v>140</v>
      </c>
      <c r="R16" s="20" t="s">
        <v>502</v>
      </c>
      <c r="S16" s="2" t="s">
        <v>140</v>
      </c>
    </row>
    <row r="17" spans="1:19" ht="21.6" customHeight="1" x14ac:dyDescent="0.25">
      <c r="A17" s="81">
        <f>IFERROR(IF(B17="","",SUBTOTAL(3,$B$9:$B17)),"-")</f>
        <v>9</v>
      </c>
      <c r="B17" s="53" t="s">
        <v>148</v>
      </c>
      <c r="C17" s="7" t="s">
        <v>29</v>
      </c>
      <c r="D17" s="3" t="s">
        <v>116</v>
      </c>
      <c r="E17" s="4">
        <v>45017</v>
      </c>
      <c r="F17" s="4">
        <v>44835</v>
      </c>
      <c r="G17" s="98" t="s">
        <v>127</v>
      </c>
      <c r="H17" s="99">
        <v>44277</v>
      </c>
      <c r="I17" s="3">
        <v>5</v>
      </c>
      <c r="J17" s="3" t="s">
        <v>118</v>
      </c>
      <c r="K17" s="6" t="s">
        <v>106</v>
      </c>
      <c r="L17" s="6" t="s">
        <v>105</v>
      </c>
      <c r="M17" s="3" t="s">
        <v>114</v>
      </c>
      <c r="N17" s="3" t="s">
        <v>263</v>
      </c>
      <c r="O17" s="3" t="s">
        <v>264</v>
      </c>
      <c r="P17" s="2" t="s">
        <v>265</v>
      </c>
      <c r="Q17" s="20" t="s">
        <v>140</v>
      </c>
      <c r="R17" s="20" t="s">
        <v>501</v>
      </c>
      <c r="S17" s="2" t="s">
        <v>140</v>
      </c>
    </row>
    <row r="18" spans="1:19" ht="21.6" customHeight="1" x14ac:dyDescent="0.25">
      <c r="A18" s="81">
        <f>IFERROR(IF(B18="","",SUBTOTAL(3,$B$9:$B18)),"-")</f>
        <v>10</v>
      </c>
      <c r="B18" s="53" t="s">
        <v>149</v>
      </c>
      <c r="C18" s="7" t="s">
        <v>30</v>
      </c>
      <c r="D18" s="3" t="s">
        <v>116</v>
      </c>
      <c r="E18" s="4">
        <v>45017</v>
      </c>
      <c r="F18" s="4">
        <v>44835</v>
      </c>
      <c r="G18" s="98" t="s">
        <v>117</v>
      </c>
      <c r="H18" s="99">
        <v>44608</v>
      </c>
      <c r="I18" s="3">
        <v>5</v>
      </c>
      <c r="J18" s="3" t="s">
        <v>118</v>
      </c>
      <c r="K18" s="6" t="s">
        <v>106</v>
      </c>
      <c r="L18" s="6" t="s">
        <v>105</v>
      </c>
      <c r="M18" s="3" t="s">
        <v>114</v>
      </c>
      <c r="N18" s="3" t="s">
        <v>266</v>
      </c>
      <c r="O18" s="3" t="s">
        <v>267</v>
      </c>
      <c r="P18" s="2" t="s">
        <v>268</v>
      </c>
      <c r="Q18" s="20" t="s">
        <v>140</v>
      </c>
      <c r="R18" s="21" t="s">
        <v>501</v>
      </c>
      <c r="S18" s="2" t="s">
        <v>140</v>
      </c>
    </row>
    <row r="19" spans="1:19" ht="21.6" customHeight="1" x14ac:dyDescent="0.25">
      <c r="A19" s="81">
        <f>IFERROR(IF(B19="","",SUBTOTAL(3,$B$9:$B19)),"-")</f>
        <v>11</v>
      </c>
      <c r="B19" s="2" t="s">
        <v>269</v>
      </c>
      <c r="C19" s="7" t="s">
        <v>31</v>
      </c>
      <c r="D19" s="3" t="s">
        <v>116</v>
      </c>
      <c r="E19" s="4">
        <v>45017</v>
      </c>
      <c r="F19" s="4">
        <v>45292</v>
      </c>
      <c r="G19" s="98" t="s">
        <v>117</v>
      </c>
      <c r="H19" s="99">
        <v>44608</v>
      </c>
      <c r="I19" s="3">
        <v>5</v>
      </c>
      <c r="J19" s="3" t="s">
        <v>107</v>
      </c>
      <c r="K19" s="6" t="s">
        <v>106</v>
      </c>
      <c r="L19" s="6" t="s">
        <v>105</v>
      </c>
      <c r="M19" s="3" t="s">
        <v>114</v>
      </c>
      <c r="N19" s="3" t="s">
        <v>270</v>
      </c>
      <c r="O19" s="3" t="s">
        <v>271</v>
      </c>
      <c r="P19" s="2" t="s">
        <v>272</v>
      </c>
      <c r="Q19" s="20" t="s">
        <v>140</v>
      </c>
      <c r="R19" s="23" t="s">
        <v>237</v>
      </c>
      <c r="S19" s="2" t="s">
        <v>140</v>
      </c>
    </row>
    <row r="20" spans="1:19" ht="21.6" customHeight="1" x14ac:dyDescent="0.25">
      <c r="A20" s="81">
        <f>IFERROR(IF(B20="","",SUBTOTAL(3,$B$9:$B20)),"-")</f>
        <v>12</v>
      </c>
      <c r="B20" s="2" t="s">
        <v>225</v>
      </c>
      <c r="C20" s="7" t="s">
        <v>95</v>
      </c>
      <c r="D20" s="3" t="s">
        <v>119</v>
      </c>
      <c r="E20" s="4">
        <v>43739</v>
      </c>
      <c r="F20" s="4">
        <v>44986</v>
      </c>
      <c r="G20" s="98" t="s">
        <v>117</v>
      </c>
      <c r="H20" s="99">
        <v>44928</v>
      </c>
      <c r="I20" s="3">
        <v>5</v>
      </c>
      <c r="J20" s="3" t="s">
        <v>118</v>
      </c>
      <c r="K20" s="6" t="s">
        <v>104</v>
      </c>
      <c r="L20" s="6" t="s">
        <v>105</v>
      </c>
      <c r="M20" s="3" t="s">
        <v>114</v>
      </c>
      <c r="N20" s="3" t="s">
        <v>273</v>
      </c>
      <c r="O20" s="3" t="s">
        <v>274</v>
      </c>
      <c r="P20" s="2" t="s">
        <v>275</v>
      </c>
      <c r="Q20" s="20" t="s">
        <v>140</v>
      </c>
      <c r="R20" s="22" t="s">
        <v>501</v>
      </c>
      <c r="S20" s="2" t="s">
        <v>140</v>
      </c>
    </row>
    <row r="21" spans="1:19" s="52" customFormat="1" ht="21.6" customHeight="1" x14ac:dyDescent="0.25">
      <c r="A21" s="82">
        <f>IFERROR(IF(B21="","",SUBTOTAL(3,$B$9:$B21)),"-")</f>
        <v>13</v>
      </c>
      <c r="B21" s="47" t="s">
        <v>150</v>
      </c>
      <c r="C21" s="48" t="s">
        <v>32</v>
      </c>
      <c r="D21" s="49" t="s">
        <v>110</v>
      </c>
      <c r="E21" s="50">
        <v>44105</v>
      </c>
      <c r="F21" s="50">
        <v>44652</v>
      </c>
      <c r="G21" s="100" t="s">
        <v>135</v>
      </c>
      <c r="H21" s="101">
        <v>44508</v>
      </c>
      <c r="I21" s="49">
        <v>8</v>
      </c>
      <c r="J21" s="49" t="s">
        <v>107</v>
      </c>
      <c r="K21" s="51" t="s">
        <v>104</v>
      </c>
      <c r="L21" s="51" t="s">
        <v>105</v>
      </c>
      <c r="M21" s="49" t="s">
        <v>112</v>
      </c>
      <c r="N21" s="49" t="s">
        <v>276</v>
      </c>
      <c r="O21" s="49" t="s">
        <v>277</v>
      </c>
      <c r="P21" s="47" t="s">
        <v>278</v>
      </c>
      <c r="Q21" s="47" t="s">
        <v>279</v>
      </c>
      <c r="R21" s="47"/>
      <c r="S21" s="47" t="s">
        <v>279</v>
      </c>
    </row>
    <row r="22" spans="1:19" ht="21.6" customHeight="1" x14ac:dyDescent="0.25">
      <c r="A22" s="81">
        <f>IFERROR(IF(B22="","",SUBTOTAL(3,$B$9:$B22)),"-")</f>
        <v>14</v>
      </c>
      <c r="B22" s="2" t="s">
        <v>151</v>
      </c>
      <c r="C22" s="7" t="s">
        <v>33</v>
      </c>
      <c r="D22" s="3" t="s">
        <v>115</v>
      </c>
      <c r="E22" s="4">
        <v>44835</v>
      </c>
      <c r="F22" s="4">
        <v>44927</v>
      </c>
      <c r="G22" s="98" t="s">
        <v>136</v>
      </c>
      <c r="H22" s="99">
        <v>44711</v>
      </c>
      <c r="I22" s="3">
        <v>8</v>
      </c>
      <c r="J22" s="3" t="s">
        <v>107</v>
      </c>
      <c r="K22" s="6" t="s">
        <v>104</v>
      </c>
      <c r="L22" s="6" t="s">
        <v>105</v>
      </c>
      <c r="M22" s="3" t="s">
        <v>125</v>
      </c>
      <c r="N22" s="3" t="s">
        <v>280</v>
      </c>
      <c r="O22" s="3" t="s">
        <v>281</v>
      </c>
      <c r="P22" s="2" t="s">
        <v>282</v>
      </c>
      <c r="Q22" s="2" t="s">
        <v>279</v>
      </c>
      <c r="R22" s="2"/>
      <c r="S22" s="2" t="s">
        <v>279</v>
      </c>
    </row>
    <row r="23" spans="1:19" ht="21.6" customHeight="1" x14ac:dyDescent="0.25">
      <c r="A23" s="81">
        <f>IFERROR(IF(B23="","",SUBTOTAL(3,$B$9:$B23)),"-")</f>
        <v>15</v>
      </c>
      <c r="B23" s="2" t="s">
        <v>152</v>
      </c>
      <c r="C23" s="7" t="s">
        <v>34</v>
      </c>
      <c r="D23" s="3" t="s">
        <v>110</v>
      </c>
      <c r="E23" s="4">
        <v>44287</v>
      </c>
      <c r="F23" s="4">
        <v>44986</v>
      </c>
      <c r="G23" s="98" t="s">
        <v>137</v>
      </c>
      <c r="H23" s="99">
        <v>44816</v>
      </c>
      <c r="I23" s="3">
        <v>8</v>
      </c>
      <c r="J23" s="3" t="s">
        <v>107</v>
      </c>
      <c r="K23" s="6" t="s">
        <v>104</v>
      </c>
      <c r="L23" s="6" t="s">
        <v>105</v>
      </c>
      <c r="M23" s="3" t="s">
        <v>125</v>
      </c>
      <c r="N23" s="3" t="s">
        <v>283</v>
      </c>
      <c r="O23" s="3" t="s">
        <v>284</v>
      </c>
      <c r="P23" s="2" t="s">
        <v>285</v>
      </c>
      <c r="Q23" s="2" t="s">
        <v>279</v>
      </c>
      <c r="R23" s="2"/>
      <c r="S23" s="2" t="s">
        <v>279</v>
      </c>
    </row>
    <row r="24" spans="1:19" ht="21.6" customHeight="1" x14ac:dyDescent="0.25">
      <c r="A24" s="81">
        <f>IFERROR(IF(B24="","",SUBTOTAL(3,$B$9:$B24)),"-")</f>
        <v>16</v>
      </c>
      <c r="B24" s="2" t="s">
        <v>153</v>
      </c>
      <c r="C24" s="7" t="s">
        <v>18</v>
      </c>
      <c r="D24" s="3" t="s">
        <v>116</v>
      </c>
      <c r="E24" s="4">
        <v>44652</v>
      </c>
      <c r="F24" s="4">
        <v>45292</v>
      </c>
      <c r="G24" s="98" t="s">
        <v>134</v>
      </c>
      <c r="H24" s="99">
        <v>44816</v>
      </c>
      <c r="I24" s="3">
        <v>8</v>
      </c>
      <c r="J24" s="3" t="s">
        <v>107</v>
      </c>
      <c r="K24" s="6" t="s">
        <v>106</v>
      </c>
      <c r="L24" s="6" t="s">
        <v>105</v>
      </c>
      <c r="M24" s="3" t="s">
        <v>125</v>
      </c>
      <c r="N24" s="3" t="s">
        <v>286</v>
      </c>
      <c r="O24" s="3" t="s">
        <v>287</v>
      </c>
      <c r="P24" s="2" t="s">
        <v>288</v>
      </c>
      <c r="Q24" s="2" t="s">
        <v>279</v>
      </c>
      <c r="R24" s="2"/>
      <c r="S24" s="2" t="s">
        <v>279</v>
      </c>
    </row>
    <row r="25" spans="1:19" s="52" customFormat="1" ht="21.6" customHeight="1" x14ac:dyDescent="0.25">
      <c r="A25" s="82">
        <f>IFERROR(IF(B25="","",SUBTOTAL(3,$B$9:$B25)),"-")</f>
        <v>17</v>
      </c>
      <c r="B25" s="47" t="s">
        <v>154</v>
      </c>
      <c r="C25" s="48" t="s">
        <v>35</v>
      </c>
      <c r="D25" s="49" t="s">
        <v>110</v>
      </c>
      <c r="E25" s="50">
        <v>44287</v>
      </c>
      <c r="F25" s="50">
        <v>44593</v>
      </c>
      <c r="G25" s="100" t="s">
        <v>135</v>
      </c>
      <c r="H25" s="101">
        <v>44747</v>
      </c>
      <c r="I25" s="49">
        <v>9</v>
      </c>
      <c r="J25" s="49" t="s">
        <v>103</v>
      </c>
      <c r="K25" s="51" t="s">
        <v>104</v>
      </c>
      <c r="L25" s="51" t="s">
        <v>105</v>
      </c>
      <c r="M25" s="49" t="s">
        <v>112</v>
      </c>
      <c r="N25" s="49" t="s">
        <v>289</v>
      </c>
      <c r="O25" s="49" t="s">
        <v>290</v>
      </c>
      <c r="P25" s="47" t="s">
        <v>291</v>
      </c>
      <c r="Q25" s="47" t="s">
        <v>155</v>
      </c>
      <c r="R25" s="47"/>
      <c r="S25" s="47" t="s">
        <v>155</v>
      </c>
    </row>
    <row r="26" spans="1:19" ht="21.6" customHeight="1" x14ac:dyDescent="0.25">
      <c r="A26" s="81">
        <f>IFERROR(IF(B26="","",SUBTOTAL(3,$B$9:$B26)),"-")</f>
        <v>18</v>
      </c>
      <c r="B26" s="2" t="s">
        <v>156</v>
      </c>
      <c r="C26" s="7" t="s">
        <v>36</v>
      </c>
      <c r="D26" s="3" t="s">
        <v>110</v>
      </c>
      <c r="E26" s="4">
        <v>43922</v>
      </c>
      <c r="F26" s="4">
        <v>44774</v>
      </c>
      <c r="G26" s="98" t="s">
        <v>136</v>
      </c>
      <c r="H26" s="99">
        <v>44130</v>
      </c>
      <c r="I26" s="3">
        <v>8</v>
      </c>
      <c r="J26" s="3" t="s">
        <v>107</v>
      </c>
      <c r="K26" s="6" t="s">
        <v>104</v>
      </c>
      <c r="L26" s="6" t="s">
        <v>105</v>
      </c>
      <c r="M26" s="3" t="s">
        <v>125</v>
      </c>
      <c r="N26" s="3" t="s">
        <v>292</v>
      </c>
      <c r="O26" s="3" t="s">
        <v>293</v>
      </c>
      <c r="P26" s="2" t="s">
        <v>294</v>
      </c>
      <c r="Q26" s="2" t="s">
        <v>155</v>
      </c>
      <c r="R26" s="2"/>
      <c r="S26" s="2" t="s">
        <v>155</v>
      </c>
    </row>
    <row r="27" spans="1:19" ht="21.6" customHeight="1" x14ac:dyDescent="0.25">
      <c r="A27" s="81">
        <f>IFERROR(IF(B27="","",SUBTOTAL(3,$B$9:$B27)),"-")</f>
        <v>19</v>
      </c>
      <c r="B27" s="2" t="s">
        <v>157</v>
      </c>
      <c r="C27" s="7" t="s">
        <v>38</v>
      </c>
      <c r="D27" s="3" t="s">
        <v>110</v>
      </c>
      <c r="E27" s="4">
        <v>41730</v>
      </c>
      <c r="F27" s="4">
        <v>44986</v>
      </c>
      <c r="G27" s="98" t="s">
        <v>138</v>
      </c>
      <c r="H27" s="99">
        <v>42732</v>
      </c>
      <c r="I27" s="3">
        <v>8</v>
      </c>
      <c r="J27" s="3" t="s">
        <v>118</v>
      </c>
      <c r="K27" s="6" t="s">
        <v>106</v>
      </c>
      <c r="L27" s="6" t="s">
        <v>105</v>
      </c>
      <c r="M27" s="3" t="s">
        <v>125</v>
      </c>
      <c r="N27" s="3" t="s">
        <v>295</v>
      </c>
      <c r="O27" s="3" t="s">
        <v>296</v>
      </c>
      <c r="P27" s="2" t="s">
        <v>297</v>
      </c>
      <c r="Q27" s="2" t="s">
        <v>155</v>
      </c>
      <c r="R27" s="2"/>
      <c r="S27" s="2" t="s">
        <v>155</v>
      </c>
    </row>
    <row r="28" spans="1:19" ht="21.6" customHeight="1" x14ac:dyDescent="0.25">
      <c r="A28" s="81">
        <f>IFERROR(IF(B28="","",SUBTOTAL(3,$B$9:$B28)),"-")</f>
        <v>20</v>
      </c>
      <c r="B28" s="2" t="s">
        <v>158</v>
      </c>
      <c r="C28" s="7" t="s">
        <v>37</v>
      </c>
      <c r="D28" s="3" t="s">
        <v>110</v>
      </c>
      <c r="E28" s="4">
        <v>42095</v>
      </c>
      <c r="F28" s="4">
        <v>44621</v>
      </c>
      <c r="G28" s="98" t="s">
        <v>134</v>
      </c>
      <c r="H28" s="99">
        <v>44130</v>
      </c>
      <c r="I28" s="3">
        <v>8</v>
      </c>
      <c r="J28" s="3" t="s">
        <v>118</v>
      </c>
      <c r="K28" s="6" t="s">
        <v>106</v>
      </c>
      <c r="L28" s="6" t="s">
        <v>105</v>
      </c>
      <c r="M28" s="3" t="s">
        <v>125</v>
      </c>
      <c r="N28" s="3" t="s">
        <v>298</v>
      </c>
      <c r="O28" s="3" t="s">
        <v>299</v>
      </c>
      <c r="P28" s="2" t="s">
        <v>300</v>
      </c>
      <c r="Q28" s="2" t="s">
        <v>155</v>
      </c>
      <c r="R28" s="2"/>
      <c r="S28" s="2" t="s">
        <v>155</v>
      </c>
    </row>
    <row r="29" spans="1:19" ht="21.6" customHeight="1" x14ac:dyDescent="0.25">
      <c r="A29" s="81">
        <f>IFERROR(IF(B29="","",SUBTOTAL(3,$B$9:$B29)),"-")</f>
        <v>21</v>
      </c>
      <c r="B29" s="2" t="s">
        <v>159</v>
      </c>
      <c r="C29" s="7" t="s">
        <v>39</v>
      </c>
      <c r="D29" s="3" t="s">
        <v>119</v>
      </c>
      <c r="E29" s="4">
        <v>44835</v>
      </c>
      <c r="F29" s="4">
        <v>45292</v>
      </c>
      <c r="G29" s="98" t="s">
        <v>117</v>
      </c>
      <c r="H29" s="99">
        <v>44277</v>
      </c>
      <c r="I29" s="3">
        <v>5</v>
      </c>
      <c r="J29" s="3" t="s">
        <v>118</v>
      </c>
      <c r="K29" s="6" t="s">
        <v>104</v>
      </c>
      <c r="L29" s="6" t="s">
        <v>105</v>
      </c>
      <c r="M29" s="3" t="s">
        <v>114</v>
      </c>
      <c r="N29" s="3" t="s">
        <v>301</v>
      </c>
      <c r="O29" s="3" t="s">
        <v>302</v>
      </c>
      <c r="P29" s="2" t="s">
        <v>303</v>
      </c>
      <c r="Q29" s="20" t="s">
        <v>155</v>
      </c>
      <c r="R29" s="20" t="s">
        <v>501</v>
      </c>
      <c r="S29" s="2" t="s">
        <v>155</v>
      </c>
    </row>
    <row r="30" spans="1:19" s="52" customFormat="1" ht="21.6" customHeight="1" x14ac:dyDescent="0.25">
      <c r="A30" s="82">
        <f>IFERROR(IF(B30="","",SUBTOTAL(3,$B$9:$B30)),"-")</f>
        <v>22</v>
      </c>
      <c r="B30" s="47" t="s">
        <v>160</v>
      </c>
      <c r="C30" s="48" t="s">
        <v>40</v>
      </c>
      <c r="D30" s="49" t="s">
        <v>113</v>
      </c>
      <c r="E30" s="50">
        <v>45200</v>
      </c>
      <c r="F30" s="50">
        <v>44927</v>
      </c>
      <c r="G30" s="100" t="s">
        <v>135</v>
      </c>
      <c r="H30" s="101">
        <v>43336</v>
      </c>
      <c r="I30" s="49">
        <v>9</v>
      </c>
      <c r="J30" s="49" t="s">
        <v>103</v>
      </c>
      <c r="K30" s="51" t="s">
        <v>104</v>
      </c>
      <c r="L30" s="51" t="s">
        <v>105</v>
      </c>
      <c r="M30" s="49" t="s">
        <v>112</v>
      </c>
      <c r="N30" s="49" t="s">
        <v>304</v>
      </c>
      <c r="O30" s="49" t="s">
        <v>305</v>
      </c>
      <c r="P30" s="47" t="s">
        <v>306</v>
      </c>
      <c r="Q30" s="47" t="s">
        <v>307</v>
      </c>
      <c r="R30" s="47"/>
      <c r="S30" s="47" t="s">
        <v>307</v>
      </c>
    </row>
    <row r="31" spans="1:19" ht="21.6" customHeight="1" x14ac:dyDescent="0.25">
      <c r="A31" s="81">
        <f>IFERROR(IF(B31="","",SUBTOTAL(3,$B$9:$B31)),"-")</f>
        <v>23</v>
      </c>
      <c r="B31" s="2" t="s">
        <v>161</v>
      </c>
      <c r="C31" s="7" t="s">
        <v>41</v>
      </c>
      <c r="D31" s="3" t="s">
        <v>115</v>
      </c>
      <c r="E31" s="4">
        <v>44470</v>
      </c>
      <c r="F31" s="4">
        <v>45292</v>
      </c>
      <c r="G31" s="98" t="s">
        <v>136</v>
      </c>
      <c r="H31" s="99">
        <v>44105</v>
      </c>
      <c r="I31" s="3">
        <v>8</v>
      </c>
      <c r="J31" s="3" t="s">
        <v>107</v>
      </c>
      <c r="K31" s="6" t="s">
        <v>106</v>
      </c>
      <c r="L31" s="6" t="s">
        <v>105</v>
      </c>
      <c r="M31" s="3" t="s">
        <v>125</v>
      </c>
      <c r="N31" s="3" t="s">
        <v>308</v>
      </c>
      <c r="O31" s="3" t="s">
        <v>309</v>
      </c>
      <c r="P31" s="2" t="s">
        <v>310</v>
      </c>
      <c r="Q31" s="2" t="s">
        <v>307</v>
      </c>
      <c r="R31" s="2"/>
      <c r="S31" s="2" t="s">
        <v>307</v>
      </c>
    </row>
    <row r="32" spans="1:19" ht="21.6" customHeight="1" x14ac:dyDescent="0.25">
      <c r="A32" s="81">
        <f>IFERROR(IF(B32="","",SUBTOTAL(3,$B$9:$B32)),"-")</f>
        <v>24</v>
      </c>
      <c r="B32" s="2" t="s">
        <v>162</v>
      </c>
      <c r="C32" s="7" t="s">
        <v>42</v>
      </c>
      <c r="D32" s="3" t="s">
        <v>110</v>
      </c>
      <c r="E32" s="4">
        <v>45200</v>
      </c>
      <c r="F32" s="4">
        <v>45292</v>
      </c>
      <c r="G32" s="98" t="s">
        <v>137</v>
      </c>
      <c r="H32" s="99">
        <v>43336</v>
      </c>
      <c r="I32" s="3">
        <v>8</v>
      </c>
      <c r="J32" s="3" t="s">
        <v>107</v>
      </c>
      <c r="K32" s="6" t="s">
        <v>104</v>
      </c>
      <c r="L32" s="6" t="s">
        <v>105</v>
      </c>
      <c r="M32" s="3" t="s">
        <v>125</v>
      </c>
      <c r="N32" s="3" t="s">
        <v>311</v>
      </c>
      <c r="O32" s="3" t="s">
        <v>312</v>
      </c>
      <c r="P32" s="2" t="s">
        <v>313</v>
      </c>
      <c r="Q32" s="2" t="s">
        <v>307</v>
      </c>
      <c r="R32" s="2"/>
      <c r="S32" s="2" t="s">
        <v>307</v>
      </c>
    </row>
    <row r="33" spans="1:19" ht="21.6" customHeight="1" x14ac:dyDescent="0.25">
      <c r="A33" s="81">
        <f>IFERROR(IF(B33="","",SUBTOTAL(3,$B$9:$B33)),"-")</f>
        <v>25</v>
      </c>
      <c r="B33" s="2" t="s">
        <v>163</v>
      </c>
      <c r="C33" s="7" t="s">
        <v>43</v>
      </c>
      <c r="D33" s="3" t="s">
        <v>115</v>
      </c>
      <c r="E33" s="4">
        <v>43922</v>
      </c>
      <c r="F33" s="4">
        <v>45292</v>
      </c>
      <c r="G33" s="98" t="s">
        <v>138</v>
      </c>
      <c r="H33" s="99">
        <v>43409</v>
      </c>
      <c r="I33" s="3">
        <v>8</v>
      </c>
      <c r="J33" s="3" t="s">
        <v>107</v>
      </c>
      <c r="K33" s="6" t="s">
        <v>106</v>
      </c>
      <c r="L33" s="6" t="s">
        <v>105</v>
      </c>
      <c r="M33" s="3" t="s">
        <v>125</v>
      </c>
      <c r="N33" s="3" t="s">
        <v>314</v>
      </c>
      <c r="O33" s="3" t="s">
        <v>315</v>
      </c>
      <c r="P33" s="2" t="s">
        <v>316</v>
      </c>
      <c r="Q33" s="2" t="s">
        <v>307</v>
      </c>
      <c r="R33" s="2"/>
      <c r="S33" s="2" t="s">
        <v>307</v>
      </c>
    </row>
    <row r="34" spans="1:19" s="52" customFormat="1" ht="21.6" customHeight="1" x14ac:dyDescent="0.25">
      <c r="A34" s="82">
        <f>IFERROR(IF(B34="","",SUBTOTAL(3,$B$9:$B34)),"-")</f>
        <v>26</v>
      </c>
      <c r="B34" s="47" t="s">
        <v>317</v>
      </c>
      <c r="C34" s="48" t="s">
        <v>44</v>
      </c>
      <c r="D34" s="49" t="s">
        <v>110</v>
      </c>
      <c r="E34" s="50">
        <v>44652</v>
      </c>
      <c r="F34" s="50">
        <v>45292</v>
      </c>
      <c r="G34" s="100" t="s">
        <v>135</v>
      </c>
      <c r="H34" s="101">
        <v>44280</v>
      </c>
      <c r="I34" s="49">
        <v>9</v>
      </c>
      <c r="J34" s="49" t="s">
        <v>103</v>
      </c>
      <c r="K34" s="51" t="s">
        <v>104</v>
      </c>
      <c r="L34" s="51" t="s">
        <v>105</v>
      </c>
      <c r="M34" s="49" t="s">
        <v>112</v>
      </c>
      <c r="N34" s="49" t="s">
        <v>318</v>
      </c>
      <c r="O34" s="49" t="s">
        <v>319</v>
      </c>
      <c r="P34" s="47" t="s">
        <v>320</v>
      </c>
      <c r="Q34" s="47" t="s">
        <v>164</v>
      </c>
      <c r="R34" s="47"/>
      <c r="S34" s="47" t="s">
        <v>164</v>
      </c>
    </row>
    <row r="35" spans="1:19" ht="21.6" customHeight="1" x14ac:dyDescent="0.25">
      <c r="A35" s="81">
        <f>IFERROR(IF(B35="","",SUBTOTAL(3,$B$9:$B35)),"-")</f>
        <v>27</v>
      </c>
      <c r="B35" s="2" t="s">
        <v>165</v>
      </c>
      <c r="C35" s="7" t="s">
        <v>45</v>
      </c>
      <c r="D35" s="3" t="s">
        <v>115</v>
      </c>
      <c r="E35" s="4">
        <v>44470</v>
      </c>
      <c r="F35" s="4">
        <v>45292</v>
      </c>
      <c r="G35" s="98" t="s">
        <v>136</v>
      </c>
      <c r="H35" s="99">
        <v>44280</v>
      </c>
      <c r="I35" s="3">
        <v>8</v>
      </c>
      <c r="J35" s="3" t="s">
        <v>107</v>
      </c>
      <c r="K35" s="6" t="s">
        <v>106</v>
      </c>
      <c r="L35" s="6" t="s">
        <v>105</v>
      </c>
      <c r="M35" s="3" t="s">
        <v>125</v>
      </c>
      <c r="N35" s="3" t="s">
        <v>321</v>
      </c>
      <c r="O35" s="3" t="s">
        <v>322</v>
      </c>
      <c r="P35" s="2" t="s">
        <v>323</v>
      </c>
      <c r="Q35" s="2" t="s">
        <v>164</v>
      </c>
      <c r="R35" s="2"/>
      <c r="S35" s="2" t="s">
        <v>164</v>
      </c>
    </row>
    <row r="36" spans="1:19" ht="21.6" customHeight="1" x14ac:dyDescent="0.25">
      <c r="A36" s="81">
        <f>IFERROR(IF(B36="","",SUBTOTAL(3,$B$9:$B36)),"-")</f>
        <v>28</v>
      </c>
      <c r="B36" s="2" t="s">
        <v>166</v>
      </c>
      <c r="C36" s="7" t="s">
        <v>19</v>
      </c>
      <c r="D36" s="3" t="s">
        <v>110</v>
      </c>
      <c r="E36" s="4">
        <v>44652</v>
      </c>
      <c r="F36" s="4">
        <v>44958</v>
      </c>
      <c r="G36" s="98" t="s">
        <v>137</v>
      </c>
      <c r="H36" s="99">
        <v>44810</v>
      </c>
      <c r="I36" s="3">
        <v>8</v>
      </c>
      <c r="J36" s="3" t="s">
        <v>107</v>
      </c>
      <c r="K36" s="6" t="s">
        <v>106</v>
      </c>
      <c r="L36" s="6" t="s">
        <v>105</v>
      </c>
      <c r="M36" s="3" t="s">
        <v>125</v>
      </c>
      <c r="N36" s="3" t="s">
        <v>324</v>
      </c>
      <c r="O36" s="3" t="s">
        <v>325</v>
      </c>
      <c r="P36" s="2" t="s">
        <v>326</v>
      </c>
      <c r="Q36" s="2" t="s">
        <v>164</v>
      </c>
      <c r="R36" s="2"/>
      <c r="S36" s="2" t="s">
        <v>164</v>
      </c>
    </row>
    <row r="37" spans="1:19" ht="21.6" customHeight="1" x14ac:dyDescent="0.25">
      <c r="A37" s="81">
        <f>IFERROR(IF(B37="","",SUBTOTAL(3,$B$9:$B37)),"-")</f>
        <v>29</v>
      </c>
      <c r="B37" s="2" t="s">
        <v>167</v>
      </c>
      <c r="C37" s="7" t="s">
        <v>46</v>
      </c>
      <c r="D37" s="3" t="s">
        <v>113</v>
      </c>
      <c r="E37" s="4">
        <v>40817</v>
      </c>
      <c r="F37" s="4">
        <v>44986</v>
      </c>
      <c r="G37" s="98" t="s">
        <v>138</v>
      </c>
      <c r="H37" s="99">
        <v>42732</v>
      </c>
      <c r="I37" s="3">
        <v>8</v>
      </c>
      <c r="J37" s="3" t="s">
        <v>107</v>
      </c>
      <c r="K37" s="6" t="s">
        <v>104</v>
      </c>
      <c r="L37" s="6" t="s">
        <v>105</v>
      </c>
      <c r="M37" s="3" t="s">
        <v>125</v>
      </c>
      <c r="N37" s="3" t="s">
        <v>327</v>
      </c>
      <c r="O37" s="3" t="s">
        <v>328</v>
      </c>
      <c r="P37" s="2" t="s">
        <v>329</v>
      </c>
      <c r="Q37" s="2" t="s">
        <v>164</v>
      </c>
      <c r="R37" s="2"/>
      <c r="S37" s="2" t="s">
        <v>164</v>
      </c>
    </row>
    <row r="38" spans="1:19" ht="21.6" customHeight="1" x14ac:dyDescent="0.25">
      <c r="A38" s="81">
        <f>IFERROR(IF(B38="","",SUBTOTAL(3,$B$9:$B38)),"-")</f>
        <v>30</v>
      </c>
      <c r="B38" s="2" t="s">
        <v>330</v>
      </c>
      <c r="C38" s="7" t="s">
        <v>47</v>
      </c>
      <c r="D38" s="3" t="s">
        <v>115</v>
      </c>
      <c r="E38" s="4">
        <v>44470</v>
      </c>
      <c r="F38" s="4">
        <v>44927</v>
      </c>
      <c r="G38" s="98" t="s">
        <v>134</v>
      </c>
      <c r="H38" s="99">
        <v>44200</v>
      </c>
      <c r="I38" s="3">
        <v>8</v>
      </c>
      <c r="J38" s="3" t="s">
        <v>107</v>
      </c>
      <c r="K38" s="6" t="s">
        <v>106</v>
      </c>
      <c r="L38" s="6" t="s">
        <v>105</v>
      </c>
      <c r="M38" s="3" t="s">
        <v>125</v>
      </c>
      <c r="N38" s="3" t="s">
        <v>331</v>
      </c>
      <c r="O38" s="3">
        <v>81270378378</v>
      </c>
      <c r="P38" s="2" t="s">
        <v>332</v>
      </c>
      <c r="Q38" s="2" t="s">
        <v>164</v>
      </c>
      <c r="R38" s="2"/>
      <c r="S38" s="2" t="s">
        <v>164</v>
      </c>
    </row>
    <row r="39" spans="1:19" s="52" customFormat="1" ht="21.6" customHeight="1" x14ac:dyDescent="0.25">
      <c r="A39" s="82">
        <f>IFERROR(IF(B39="","",SUBTOTAL(3,$B$9:$B39)),"-")</f>
        <v>31</v>
      </c>
      <c r="B39" s="47" t="s">
        <v>168</v>
      </c>
      <c r="C39" s="48" t="s">
        <v>48</v>
      </c>
      <c r="D39" s="49" t="s">
        <v>113</v>
      </c>
      <c r="E39" s="50">
        <v>45200</v>
      </c>
      <c r="F39" s="50">
        <v>45292</v>
      </c>
      <c r="G39" s="100" t="s">
        <v>135</v>
      </c>
      <c r="H39" s="101">
        <v>44130</v>
      </c>
      <c r="I39" s="49">
        <v>9</v>
      </c>
      <c r="J39" s="49" t="s">
        <v>107</v>
      </c>
      <c r="K39" s="51" t="s">
        <v>104</v>
      </c>
      <c r="L39" s="51" t="s">
        <v>105</v>
      </c>
      <c r="M39" s="49" t="s">
        <v>112</v>
      </c>
      <c r="N39" s="49" t="s">
        <v>333</v>
      </c>
      <c r="O39" s="49" t="s">
        <v>334</v>
      </c>
      <c r="P39" s="47" t="s">
        <v>335</v>
      </c>
      <c r="Q39" s="47" t="s">
        <v>169</v>
      </c>
      <c r="R39" s="47"/>
      <c r="S39" s="47" t="s">
        <v>169</v>
      </c>
    </row>
    <row r="40" spans="1:19" ht="21.6" customHeight="1" x14ac:dyDescent="0.25">
      <c r="A40" s="81">
        <f>IFERROR(IF(B40="","",SUBTOTAL(3,$B$9:$B40)),"-")</f>
        <v>32</v>
      </c>
      <c r="B40" s="2" t="s">
        <v>170</v>
      </c>
      <c r="C40" s="7" t="s">
        <v>49</v>
      </c>
      <c r="D40" s="3" t="s">
        <v>113</v>
      </c>
      <c r="E40" s="4">
        <v>45200</v>
      </c>
      <c r="F40" s="4">
        <v>44713</v>
      </c>
      <c r="G40" s="98" t="s">
        <v>137</v>
      </c>
      <c r="H40" s="99">
        <v>44747</v>
      </c>
      <c r="I40" s="3">
        <v>8</v>
      </c>
      <c r="J40" s="3" t="s">
        <v>103</v>
      </c>
      <c r="K40" s="6" t="s">
        <v>104</v>
      </c>
      <c r="L40" s="6" t="s">
        <v>105</v>
      </c>
      <c r="M40" s="3" t="s">
        <v>125</v>
      </c>
      <c r="N40" s="3" t="s">
        <v>336</v>
      </c>
      <c r="O40" s="3" t="s">
        <v>337</v>
      </c>
      <c r="P40" s="2" t="s">
        <v>338</v>
      </c>
      <c r="Q40" s="2" t="s">
        <v>169</v>
      </c>
      <c r="R40" s="2"/>
      <c r="S40" s="2" t="s">
        <v>169</v>
      </c>
    </row>
    <row r="41" spans="1:19" ht="21.6" customHeight="1" x14ac:dyDescent="0.25">
      <c r="A41" s="81">
        <f>IFERROR(IF(B41="","",SUBTOTAL(3,$B$9:$B41)),"-")</f>
        <v>33</v>
      </c>
      <c r="B41" s="2" t="s">
        <v>171</v>
      </c>
      <c r="C41" s="7" t="s">
        <v>50</v>
      </c>
      <c r="D41" s="3" t="s">
        <v>113</v>
      </c>
      <c r="E41" s="4">
        <v>43556</v>
      </c>
      <c r="F41" s="4">
        <v>44958</v>
      </c>
      <c r="G41" s="98" t="s">
        <v>138</v>
      </c>
      <c r="H41" s="99">
        <v>44231</v>
      </c>
      <c r="I41" s="3">
        <v>8</v>
      </c>
      <c r="J41" s="3" t="s">
        <v>107</v>
      </c>
      <c r="K41" s="6" t="s">
        <v>106</v>
      </c>
      <c r="L41" s="6" t="s">
        <v>105</v>
      </c>
      <c r="M41" s="3" t="s">
        <v>125</v>
      </c>
      <c r="N41" s="3" t="s">
        <v>339</v>
      </c>
      <c r="O41" s="3" t="s">
        <v>340</v>
      </c>
      <c r="P41" s="2" t="s">
        <v>341</v>
      </c>
      <c r="Q41" s="2" t="s">
        <v>169</v>
      </c>
      <c r="R41" s="2"/>
      <c r="S41" s="2" t="s">
        <v>169</v>
      </c>
    </row>
    <row r="42" spans="1:19" ht="21.6" customHeight="1" x14ac:dyDescent="0.25">
      <c r="A42" s="81">
        <f>IFERROR(IF(B42="","",SUBTOTAL(3,$B$9:$B42)),"-")</f>
        <v>34</v>
      </c>
      <c r="B42" s="2" t="s">
        <v>172</v>
      </c>
      <c r="C42" s="7" t="s">
        <v>51</v>
      </c>
      <c r="D42" s="3" t="s">
        <v>115</v>
      </c>
      <c r="E42" s="4">
        <v>44652</v>
      </c>
      <c r="F42" s="4">
        <v>44682</v>
      </c>
      <c r="G42" s="98" t="s">
        <v>134</v>
      </c>
      <c r="H42" s="99">
        <v>44470</v>
      </c>
      <c r="I42" s="3">
        <v>8</v>
      </c>
      <c r="J42" s="3" t="s">
        <v>107</v>
      </c>
      <c r="K42" s="6" t="s">
        <v>104</v>
      </c>
      <c r="L42" s="6" t="s">
        <v>105</v>
      </c>
      <c r="M42" s="3" t="s">
        <v>125</v>
      </c>
      <c r="N42" s="3" t="s">
        <v>342</v>
      </c>
      <c r="O42" s="3" t="s">
        <v>343</v>
      </c>
      <c r="P42" s="2" t="s">
        <v>344</v>
      </c>
      <c r="Q42" s="2" t="s">
        <v>169</v>
      </c>
      <c r="R42" s="2"/>
      <c r="S42" s="2" t="s">
        <v>169</v>
      </c>
    </row>
    <row r="43" spans="1:19" s="52" customFormat="1" ht="21.6" customHeight="1" x14ac:dyDescent="0.25">
      <c r="A43" s="82">
        <f>IFERROR(IF(B43="","",SUBTOTAL(3,$B$9:$B43)),"-")</f>
        <v>35</v>
      </c>
      <c r="B43" s="47" t="s">
        <v>173</v>
      </c>
      <c r="C43" s="48" t="s">
        <v>52</v>
      </c>
      <c r="D43" s="49" t="s">
        <v>110</v>
      </c>
      <c r="E43" s="50">
        <v>43922</v>
      </c>
      <c r="F43" s="50">
        <v>45047</v>
      </c>
      <c r="G43" s="100" t="s">
        <v>135</v>
      </c>
      <c r="H43" s="101">
        <v>44200</v>
      </c>
      <c r="I43" s="49">
        <v>9</v>
      </c>
      <c r="J43" s="49" t="s">
        <v>103</v>
      </c>
      <c r="K43" s="51" t="s">
        <v>104</v>
      </c>
      <c r="L43" s="51" t="s">
        <v>105</v>
      </c>
      <c r="M43" s="49" t="s">
        <v>112</v>
      </c>
      <c r="N43" s="49" t="s">
        <v>345</v>
      </c>
      <c r="O43" s="49" t="s">
        <v>346</v>
      </c>
      <c r="P43" s="47" t="s">
        <v>347</v>
      </c>
      <c r="Q43" s="47" t="s">
        <v>348</v>
      </c>
      <c r="R43" s="47"/>
      <c r="S43" s="47" t="s">
        <v>348</v>
      </c>
    </row>
    <row r="44" spans="1:19" ht="21.6" customHeight="1" x14ac:dyDescent="0.25">
      <c r="A44" s="81">
        <f>IFERROR(IF(B44="","",SUBTOTAL(3,$B$9:$B44)),"-")</f>
        <v>36</v>
      </c>
      <c r="B44" s="2" t="s">
        <v>174</v>
      </c>
      <c r="C44" s="7" t="s">
        <v>53</v>
      </c>
      <c r="D44" s="3" t="s">
        <v>110</v>
      </c>
      <c r="E44" s="4">
        <v>41548</v>
      </c>
      <c r="F44" s="4">
        <v>44986</v>
      </c>
      <c r="G44" s="98" t="s">
        <v>136</v>
      </c>
      <c r="H44" s="99">
        <v>42732</v>
      </c>
      <c r="I44" s="3">
        <v>8</v>
      </c>
      <c r="J44" s="3" t="s">
        <v>118</v>
      </c>
      <c r="K44" s="6" t="s">
        <v>104</v>
      </c>
      <c r="L44" s="6" t="s">
        <v>105</v>
      </c>
      <c r="M44" s="3" t="s">
        <v>125</v>
      </c>
      <c r="N44" s="3" t="s">
        <v>349</v>
      </c>
      <c r="O44" s="3" t="s">
        <v>350</v>
      </c>
      <c r="P44" s="2" t="s">
        <v>351</v>
      </c>
      <c r="Q44" s="2" t="s">
        <v>348</v>
      </c>
      <c r="R44" s="2"/>
      <c r="S44" s="2" t="s">
        <v>348</v>
      </c>
    </row>
    <row r="45" spans="1:19" ht="21.6" customHeight="1" x14ac:dyDescent="0.25">
      <c r="A45" s="81">
        <f>IFERROR(IF(B45="","",SUBTOTAL(3,$B$9:$B45)),"-")</f>
        <v>37</v>
      </c>
      <c r="B45" s="2" t="s">
        <v>175</v>
      </c>
      <c r="C45" s="7" t="s">
        <v>54</v>
      </c>
      <c r="D45" s="3" t="s">
        <v>113</v>
      </c>
      <c r="E45" s="4">
        <v>42461</v>
      </c>
      <c r="F45" s="4">
        <v>44652</v>
      </c>
      <c r="G45" s="98" t="s">
        <v>138</v>
      </c>
      <c r="H45" s="99">
        <v>42732</v>
      </c>
      <c r="I45" s="3">
        <v>8</v>
      </c>
      <c r="J45" s="3" t="s">
        <v>107</v>
      </c>
      <c r="K45" s="6" t="s">
        <v>104</v>
      </c>
      <c r="L45" s="6" t="s">
        <v>105</v>
      </c>
      <c r="M45" s="3" t="s">
        <v>125</v>
      </c>
      <c r="N45" s="3" t="s">
        <v>352</v>
      </c>
      <c r="O45" s="3" t="s">
        <v>353</v>
      </c>
      <c r="P45" s="2" t="s">
        <v>354</v>
      </c>
      <c r="Q45" s="2" t="s">
        <v>348</v>
      </c>
      <c r="R45" s="2"/>
      <c r="S45" s="2" t="s">
        <v>348</v>
      </c>
    </row>
    <row r="46" spans="1:19" ht="21.6" customHeight="1" x14ac:dyDescent="0.25">
      <c r="A46" s="81">
        <f>IFERROR(IF(B46="","",SUBTOTAL(3,$B$9:$B46)),"-")</f>
        <v>38</v>
      </c>
      <c r="B46" s="2" t="s">
        <v>176</v>
      </c>
      <c r="C46" s="7" t="s">
        <v>17</v>
      </c>
      <c r="D46" s="3" t="s">
        <v>115</v>
      </c>
      <c r="E46" s="4">
        <v>45200</v>
      </c>
      <c r="F46" s="4">
        <v>45139</v>
      </c>
      <c r="G46" s="98" t="s">
        <v>134</v>
      </c>
      <c r="H46" s="99">
        <v>44810</v>
      </c>
      <c r="I46" s="3">
        <v>8</v>
      </c>
      <c r="J46" s="3" t="s">
        <v>107</v>
      </c>
      <c r="K46" s="6" t="s">
        <v>106</v>
      </c>
      <c r="L46" s="6" t="s">
        <v>105</v>
      </c>
      <c r="M46" s="3" t="s">
        <v>125</v>
      </c>
      <c r="N46" s="3" t="s">
        <v>355</v>
      </c>
      <c r="O46" s="3" t="s">
        <v>356</v>
      </c>
      <c r="P46" s="2" t="s">
        <v>357</v>
      </c>
      <c r="Q46" s="2" t="s">
        <v>348</v>
      </c>
      <c r="R46" s="2"/>
      <c r="S46" s="2" t="s">
        <v>348</v>
      </c>
    </row>
    <row r="47" spans="1:19" s="52" customFormat="1" ht="21.6" customHeight="1" x14ac:dyDescent="0.25">
      <c r="A47" s="82">
        <f>IFERROR(IF(B47="","",SUBTOTAL(3,$B$9:$B47)),"-")</f>
        <v>39</v>
      </c>
      <c r="B47" s="47" t="s">
        <v>177</v>
      </c>
      <c r="C47" s="48" t="s">
        <v>101</v>
      </c>
      <c r="D47" s="49" t="s">
        <v>113</v>
      </c>
      <c r="E47" s="50">
        <v>44470</v>
      </c>
      <c r="F47" s="50">
        <v>45292</v>
      </c>
      <c r="G47" s="100" t="s">
        <v>135</v>
      </c>
      <c r="H47" s="101">
        <v>44778</v>
      </c>
      <c r="I47" s="49">
        <v>9</v>
      </c>
      <c r="J47" s="49" t="s">
        <v>107</v>
      </c>
      <c r="K47" s="51" t="s">
        <v>104</v>
      </c>
      <c r="L47" s="51" t="s">
        <v>105</v>
      </c>
      <c r="M47" s="49" t="s">
        <v>112</v>
      </c>
      <c r="N47" s="49" t="s">
        <v>358</v>
      </c>
      <c r="O47" s="49" t="s">
        <v>359</v>
      </c>
      <c r="P47" s="47" t="s">
        <v>360</v>
      </c>
      <c r="Q47" s="47" t="s">
        <v>178</v>
      </c>
      <c r="R47" s="47"/>
      <c r="S47" s="47" t="s">
        <v>178</v>
      </c>
    </row>
    <row r="48" spans="1:19" ht="21.6" customHeight="1" x14ac:dyDescent="0.25">
      <c r="A48" s="81">
        <f>IFERROR(IF(B48="","",SUBTOTAL(3,$B$9:$B48)),"-")</f>
        <v>40</v>
      </c>
      <c r="B48" s="2" t="s">
        <v>179</v>
      </c>
      <c r="C48" s="7" t="s">
        <v>55</v>
      </c>
      <c r="D48" s="3" t="s">
        <v>115</v>
      </c>
      <c r="E48" s="4">
        <v>44287</v>
      </c>
      <c r="F48" s="4">
        <v>45292</v>
      </c>
      <c r="G48" s="98" t="s">
        <v>136</v>
      </c>
      <c r="H48" s="99">
        <v>44711</v>
      </c>
      <c r="I48" s="3">
        <v>8</v>
      </c>
      <c r="J48" s="3" t="s">
        <v>120</v>
      </c>
      <c r="K48" s="6" t="s">
        <v>104</v>
      </c>
      <c r="L48" s="6" t="s">
        <v>105</v>
      </c>
      <c r="M48" s="3" t="s">
        <v>125</v>
      </c>
      <c r="N48" s="3" t="s">
        <v>361</v>
      </c>
      <c r="O48" s="3">
        <v>82169911133</v>
      </c>
      <c r="P48" s="2" t="s">
        <v>362</v>
      </c>
      <c r="Q48" s="2" t="s">
        <v>178</v>
      </c>
      <c r="R48" s="2"/>
      <c r="S48" s="2" t="s">
        <v>178</v>
      </c>
    </row>
    <row r="49" spans="1:19" ht="21.6" customHeight="1" x14ac:dyDescent="0.25">
      <c r="A49" s="81">
        <f>IFERROR(IF(B49="","",SUBTOTAL(3,$B$9:$B49)),"-")</f>
        <v>41</v>
      </c>
      <c r="B49" s="2" t="s">
        <v>180</v>
      </c>
      <c r="C49" s="7" t="s">
        <v>56</v>
      </c>
      <c r="D49" s="3" t="s">
        <v>110</v>
      </c>
      <c r="E49" s="4">
        <v>45017</v>
      </c>
      <c r="F49" s="4">
        <v>44986</v>
      </c>
      <c r="G49" s="98" t="s">
        <v>137</v>
      </c>
      <c r="H49" s="99">
        <v>44351</v>
      </c>
      <c r="I49" s="3">
        <v>8</v>
      </c>
      <c r="J49" s="3" t="s">
        <v>107</v>
      </c>
      <c r="K49" s="6" t="s">
        <v>106</v>
      </c>
      <c r="L49" s="6" t="s">
        <v>105</v>
      </c>
      <c r="M49" s="3" t="s">
        <v>125</v>
      </c>
      <c r="N49" s="3" t="s">
        <v>363</v>
      </c>
      <c r="O49" s="3" t="s">
        <v>364</v>
      </c>
      <c r="P49" s="2" t="s">
        <v>365</v>
      </c>
      <c r="Q49" s="2" t="s">
        <v>178</v>
      </c>
      <c r="R49" s="2"/>
      <c r="S49" s="2" t="s">
        <v>178</v>
      </c>
    </row>
    <row r="50" spans="1:19" ht="21.6" customHeight="1" x14ac:dyDescent="0.25">
      <c r="A50" s="81">
        <f>IFERROR(IF(B50="","",SUBTOTAL(3,$B$9:$B50)),"-")</f>
        <v>42</v>
      </c>
      <c r="B50" s="2" t="s">
        <v>181</v>
      </c>
      <c r="C50" s="7" t="s">
        <v>57</v>
      </c>
      <c r="D50" s="3" t="s">
        <v>113</v>
      </c>
      <c r="E50" s="4">
        <v>43922</v>
      </c>
      <c r="F50" s="4">
        <v>44958</v>
      </c>
      <c r="G50" s="98" t="s">
        <v>138</v>
      </c>
      <c r="H50" s="99">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81">
        <f>IFERROR(IF(B51="","",SUBTOTAL(3,$B$9:$B51)),"-")</f>
        <v>43</v>
      </c>
      <c r="B51" s="2" t="s">
        <v>182</v>
      </c>
      <c r="C51" s="7" t="s">
        <v>58</v>
      </c>
      <c r="D51" s="3" t="s">
        <v>110</v>
      </c>
      <c r="E51" s="4">
        <v>45017</v>
      </c>
      <c r="F51" s="4">
        <v>45047</v>
      </c>
      <c r="G51" s="98" t="s">
        <v>134</v>
      </c>
      <c r="H51" s="99">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82">
        <f>IFERROR(IF(B52="","",SUBTOTAL(3,$B$9:$B52)),"-")</f>
        <v>44</v>
      </c>
      <c r="B52" s="47" t="s">
        <v>183</v>
      </c>
      <c r="C52" s="48" t="s">
        <v>59</v>
      </c>
      <c r="D52" s="49" t="s">
        <v>113</v>
      </c>
      <c r="E52" s="50">
        <v>44105</v>
      </c>
      <c r="F52" s="50">
        <v>45292</v>
      </c>
      <c r="G52" s="100" t="s">
        <v>135</v>
      </c>
      <c r="H52" s="101">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81">
        <f>IFERROR(IF(B53="","",SUBTOTAL(3,$B$9:$B53)),"-")</f>
        <v>45</v>
      </c>
      <c r="B53" s="2" t="s">
        <v>184</v>
      </c>
      <c r="C53" s="7" t="s">
        <v>60</v>
      </c>
      <c r="D53" s="3" t="s">
        <v>113</v>
      </c>
      <c r="E53" s="4">
        <v>44652</v>
      </c>
      <c r="F53" s="4">
        <v>45292</v>
      </c>
      <c r="G53" s="98" t="s">
        <v>136</v>
      </c>
      <c r="H53" s="99">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81">
        <f>IFERROR(IF(B54="","",SUBTOTAL(3,$B$9:$B54)),"-")</f>
        <v>46</v>
      </c>
      <c r="B54" s="2" t="s">
        <v>185</v>
      </c>
      <c r="C54" s="7" t="s">
        <v>61</v>
      </c>
      <c r="D54" s="3" t="s">
        <v>113</v>
      </c>
      <c r="E54" s="4">
        <v>44652</v>
      </c>
      <c r="F54" s="4">
        <v>45292</v>
      </c>
      <c r="G54" s="98" t="s">
        <v>137</v>
      </c>
      <c r="H54" s="99">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81">
        <f>IFERROR(IF(B55="","",SUBTOTAL(3,$B$9:$B55)),"-")</f>
        <v>47</v>
      </c>
      <c r="B55" s="2" t="s">
        <v>186</v>
      </c>
      <c r="C55" s="7" t="s">
        <v>62</v>
      </c>
      <c r="D55" s="3" t="s">
        <v>113</v>
      </c>
      <c r="E55" s="4">
        <v>44835</v>
      </c>
      <c r="F55" s="4">
        <v>44986</v>
      </c>
      <c r="G55" s="98" t="s">
        <v>138</v>
      </c>
      <c r="H55" s="99">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81">
        <f>IFERROR(IF(B56="","",SUBTOTAL(3,$B$9:$B56)),"-")</f>
        <v>48</v>
      </c>
      <c r="B56" s="2" t="s">
        <v>187</v>
      </c>
      <c r="C56" s="7" t="s">
        <v>63</v>
      </c>
      <c r="D56" s="3" t="s">
        <v>113</v>
      </c>
      <c r="E56" s="4">
        <v>44652</v>
      </c>
      <c r="F56" s="4">
        <v>44682</v>
      </c>
      <c r="G56" s="98" t="s">
        <v>134</v>
      </c>
      <c r="H56" s="99">
        <v>43118</v>
      </c>
      <c r="I56" s="3">
        <v>8</v>
      </c>
      <c r="J56" s="3" t="s">
        <v>107</v>
      </c>
      <c r="K56" s="6" t="s">
        <v>106</v>
      </c>
      <c r="L56" s="6" t="s">
        <v>105</v>
      </c>
      <c r="M56" s="3" t="s">
        <v>125</v>
      </c>
      <c r="N56" s="3" t="s">
        <v>385</v>
      </c>
      <c r="O56" s="3" t="s">
        <v>386</v>
      </c>
      <c r="P56" s="2" t="s">
        <v>387</v>
      </c>
      <c r="Q56" s="2" t="s">
        <v>375</v>
      </c>
      <c r="R56" s="2"/>
      <c r="S56" s="2" t="s">
        <v>375</v>
      </c>
    </row>
    <row r="57" spans="1:19" s="52" customFormat="1" ht="21.6" customHeight="1" x14ac:dyDescent="0.25">
      <c r="A57" s="82">
        <f>IFERROR(IF(B57="","",SUBTOTAL(3,$B$9:$B57)),"-")</f>
        <v>49</v>
      </c>
      <c r="B57" s="47" t="s">
        <v>188</v>
      </c>
      <c r="C57" s="48" t="s">
        <v>64</v>
      </c>
      <c r="D57" s="49" t="s">
        <v>110</v>
      </c>
      <c r="E57" s="50">
        <v>43922</v>
      </c>
      <c r="F57" s="50">
        <v>44958</v>
      </c>
      <c r="G57" s="100" t="s">
        <v>135</v>
      </c>
      <c r="H57" s="101">
        <v>44200</v>
      </c>
      <c r="I57" s="49">
        <v>9</v>
      </c>
      <c r="J57" s="49" t="s">
        <v>107</v>
      </c>
      <c r="K57" s="51" t="s">
        <v>104</v>
      </c>
      <c r="L57" s="51" t="s">
        <v>105</v>
      </c>
      <c r="M57" s="49" t="s">
        <v>112</v>
      </c>
      <c r="N57" s="49" t="s">
        <v>388</v>
      </c>
      <c r="O57" s="49" t="s">
        <v>389</v>
      </c>
      <c r="P57" s="47" t="s">
        <v>390</v>
      </c>
      <c r="Q57" s="47" t="s">
        <v>189</v>
      </c>
      <c r="R57" s="47"/>
      <c r="S57" s="47" t="s">
        <v>189</v>
      </c>
    </row>
    <row r="58" spans="1:19" ht="21.6" customHeight="1" x14ac:dyDescent="0.25">
      <c r="A58" s="81">
        <f>IFERROR(IF(B58="","",SUBTOTAL(3,$B$9:$B58)),"-")</f>
        <v>50</v>
      </c>
      <c r="B58" s="2" t="s">
        <v>190</v>
      </c>
      <c r="C58" s="7" t="s">
        <v>65</v>
      </c>
      <c r="D58" s="3" t="s">
        <v>113</v>
      </c>
      <c r="E58" s="4">
        <v>43556</v>
      </c>
      <c r="F58" s="4">
        <v>44652</v>
      </c>
      <c r="G58" s="98" t="s">
        <v>136</v>
      </c>
      <c r="H58" s="99">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81">
        <f>IFERROR(IF(B59="","",SUBTOTAL(3,$B$9:$B59)),"-")</f>
        <v>51</v>
      </c>
      <c r="B59" s="2" t="s">
        <v>191</v>
      </c>
      <c r="C59" s="7" t="s">
        <v>66</v>
      </c>
      <c r="D59" s="3" t="s">
        <v>110</v>
      </c>
      <c r="E59" s="4">
        <v>45017</v>
      </c>
      <c r="F59" s="4">
        <v>44927</v>
      </c>
      <c r="G59" s="98" t="s">
        <v>137</v>
      </c>
      <c r="H59" s="99">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81">
        <f>IFERROR(IF(B60="","",SUBTOTAL(3,$B$9:$B60)),"-")</f>
        <v>52</v>
      </c>
      <c r="B60" s="2" t="s">
        <v>192</v>
      </c>
      <c r="C60" s="7" t="s">
        <v>67</v>
      </c>
      <c r="D60" s="3" t="s">
        <v>113</v>
      </c>
      <c r="E60" s="4">
        <v>43922</v>
      </c>
      <c r="F60" s="4">
        <v>45017</v>
      </c>
      <c r="G60" s="98" t="s">
        <v>138</v>
      </c>
      <c r="H60" s="99">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82">
        <f>IFERROR(IF(B61="","",SUBTOTAL(3,$B$9:$B61)),"-")</f>
        <v>53</v>
      </c>
      <c r="B61" s="47" t="s">
        <v>400</v>
      </c>
      <c r="C61" s="48" t="s">
        <v>68</v>
      </c>
      <c r="D61" s="49" t="s">
        <v>110</v>
      </c>
      <c r="E61" s="50">
        <v>44652</v>
      </c>
      <c r="F61" s="50">
        <v>45292</v>
      </c>
      <c r="G61" s="100" t="s">
        <v>136</v>
      </c>
      <c r="H61" s="101">
        <v>44280</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81">
        <f>IFERROR(IF(B62="","",SUBTOTAL(3,$B$9:$B62)),"-")</f>
        <v>54</v>
      </c>
      <c r="B62" s="2" t="s">
        <v>194</v>
      </c>
      <c r="C62" s="7" t="s">
        <v>69</v>
      </c>
      <c r="D62" s="3" t="s">
        <v>113</v>
      </c>
      <c r="E62" s="4">
        <v>44652</v>
      </c>
      <c r="F62" s="4">
        <v>45292</v>
      </c>
      <c r="G62" s="98" t="s">
        <v>137</v>
      </c>
      <c r="H62" s="99">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81">
        <f>IFERROR(IF(B63="","",SUBTOTAL(3,$B$9:$B63)),"-")</f>
        <v>55</v>
      </c>
      <c r="B63" s="2" t="s">
        <v>195</v>
      </c>
      <c r="C63" s="7" t="s">
        <v>70</v>
      </c>
      <c r="D63" s="3" t="s">
        <v>113</v>
      </c>
      <c r="E63" s="4">
        <v>44652</v>
      </c>
      <c r="F63" s="4">
        <v>45292</v>
      </c>
      <c r="G63" s="98" t="s">
        <v>134</v>
      </c>
      <c r="H63" s="99">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82">
        <f>IFERROR(IF(B64="","",SUBTOTAL(3,$B$9:$B64)),"-")</f>
        <v>56</v>
      </c>
      <c r="B64" s="47" t="s">
        <v>196</v>
      </c>
      <c r="C64" s="48" t="s">
        <v>71</v>
      </c>
      <c r="D64" s="49" t="s">
        <v>110</v>
      </c>
      <c r="E64" s="50">
        <v>45017</v>
      </c>
      <c r="F64" s="50">
        <v>44621</v>
      </c>
      <c r="G64" s="100" t="s">
        <v>135</v>
      </c>
      <c r="H64" s="101">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81">
        <f>IFERROR(IF(B65="","",SUBTOTAL(3,$B$9:$B65)),"-")</f>
        <v>57</v>
      </c>
      <c r="B65" s="2" t="s">
        <v>198</v>
      </c>
      <c r="C65" s="7" t="s">
        <v>72</v>
      </c>
      <c r="D65" s="3" t="s">
        <v>110</v>
      </c>
      <c r="E65" s="4">
        <v>43922</v>
      </c>
      <c r="F65" s="4">
        <v>45292</v>
      </c>
      <c r="G65" s="98" t="s">
        <v>136</v>
      </c>
      <c r="H65" s="99">
        <v>43118</v>
      </c>
      <c r="I65" s="3">
        <v>8</v>
      </c>
      <c r="J65" s="3" t="s">
        <v>111</v>
      </c>
      <c r="K65" s="6" t="s">
        <v>106</v>
      </c>
      <c r="L65" s="6" t="s">
        <v>105</v>
      </c>
      <c r="M65" s="3" t="s">
        <v>125</v>
      </c>
      <c r="N65" s="3" t="s">
        <v>413</v>
      </c>
      <c r="O65" s="3" t="s">
        <v>414</v>
      </c>
      <c r="P65" s="2" t="s">
        <v>415</v>
      </c>
      <c r="Q65" s="2" t="s">
        <v>197</v>
      </c>
      <c r="R65" s="2"/>
      <c r="S65" s="2" t="s">
        <v>197</v>
      </c>
    </row>
    <row r="66" spans="1:19" ht="21.6" customHeight="1" x14ac:dyDescent="0.25">
      <c r="A66" s="81">
        <f>IFERROR(IF(B66="","",SUBTOTAL(3,$B$9:$B66)),"-")</f>
        <v>58</v>
      </c>
      <c r="B66" s="2" t="s">
        <v>199</v>
      </c>
      <c r="C66" s="7" t="s">
        <v>73</v>
      </c>
      <c r="D66" s="3" t="s">
        <v>110</v>
      </c>
      <c r="E66" s="4">
        <v>44835</v>
      </c>
      <c r="F66" s="4">
        <v>45292</v>
      </c>
      <c r="G66" s="98" t="s">
        <v>137</v>
      </c>
      <c r="H66" s="99">
        <v>44280</v>
      </c>
      <c r="I66" s="3">
        <v>8</v>
      </c>
      <c r="J66" s="3" t="s">
        <v>107</v>
      </c>
      <c r="K66" s="6" t="s">
        <v>104</v>
      </c>
      <c r="L66" s="6" t="s">
        <v>105</v>
      </c>
      <c r="M66" s="3" t="s">
        <v>125</v>
      </c>
      <c r="N66" s="3" t="s">
        <v>416</v>
      </c>
      <c r="O66" s="3" t="s">
        <v>417</v>
      </c>
      <c r="P66" s="2" t="s">
        <v>418</v>
      </c>
      <c r="Q66" s="2" t="s">
        <v>197</v>
      </c>
      <c r="R66" s="2"/>
      <c r="S66" s="2" t="s">
        <v>197</v>
      </c>
    </row>
    <row r="67" spans="1:19" ht="21.6" customHeight="1" x14ac:dyDescent="0.25">
      <c r="A67" s="81">
        <f>IFERROR(IF(B67="","",SUBTOTAL(3,$B$9:$B67)),"-")</f>
        <v>59</v>
      </c>
      <c r="B67" s="2" t="s">
        <v>200</v>
      </c>
      <c r="C67" s="7" t="s">
        <v>74</v>
      </c>
      <c r="D67" s="3" t="s">
        <v>113</v>
      </c>
      <c r="E67" s="4">
        <v>44652</v>
      </c>
      <c r="F67" s="4">
        <v>45292</v>
      </c>
      <c r="G67" s="98" t="s">
        <v>138</v>
      </c>
      <c r="H67" s="99">
        <v>44470</v>
      </c>
      <c r="I67" s="3">
        <v>8</v>
      </c>
      <c r="J67" s="3" t="s">
        <v>107</v>
      </c>
      <c r="K67" s="6" t="s">
        <v>104</v>
      </c>
      <c r="L67" s="6" t="s">
        <v>105</v>
      </c>
      <c r="M67" s="3" t="s">
        <v>125</v>
      </c>
      <c r="N67" s="3" t="s">
        <v>419</v>
      </c>
      <c r="O67" s="3" t="s">
        <v>420</v>
      </c>
      <c r="P67" s="2" t="s">
        <v>421</v>
      </c>
      <c r="Q67" s="2" t="s">
        <v>197</v>
      </c>
      <c r="R67" s="2"/>
      <c r="S67" s="2" t="s">
        <v>197</v>
      </c>
    </row>
    <row r="68" spans="1:19" ht="21.6" customHeight="1" x14ac:dyDescent="0.25">
      <c r="A68" s="81">
        <f>IFERROR(IF(B68="","",SUBTOTAL(3,$B$9:$B68)),"-")</f>
        <v>60</v>
      </c>
      <c r="B68" s="2" t="s">
        <v>201</v>
      </c>
      <c r="C68" s="7" t="s">
        <v>75</v>
      </c>
      <c r="D68" s="3" t="s">
        <v>113</v>
      </c>
      <c r="E68" s="4">
        <v>44835</v>
      </c>
      <c r="F68" s="4">
        <v>44774</v>
      </c>
      <c r="G68" s="98" t="s">
        <v>134</v>
      </c>
      <c r="H68" s="99">
        <v>43118</v>
      </c>
      <c r="I68" s="3">
        <v>8</v>
      </c>
      <c r="J68" s="3" t="s">
        <v>107</v>
      </c>
      <c r="K68" s="6" t="s">
        <v>106</v>
      </c>
      <c r="L68" s="6" t="s">
        <v>105</v>
      </c>
      <c r="M68" s="3" t="s">
        <v>125</v>
      </c>
      <c r="N68" s="3" t="s">
        <v>422</v>
      </c>
      <c r="O68" s="3" t="s">
        <v>423</v>
      </c>
      <c r="P68" s="2" t="s">
        <v>424</v>
      </c>
      <c r="Q68" s="2" t="s">
        <v>197</v>
      </c>
      <c r="R68" s="2"/>
      <c r="S68" s="2" t="s">
        <v>197</v>
      </c>
    </row>
    <row r="69" spans="1:19" s="52" customFormat="1" ht="21.6" customHeight="1" x14ac:dyDescent="0.25">
      <c r="A69" s="82">
        <f>IFERROR(IF(B69="","",SUBTOTAL(3,$B$9:$B69)),"-")</f>
        <v>61</v>
      </c>
      <c r="B69" s="47" t="s">
        <v>202</v>
      </c>
      <c r="C69" s="48" t="s">
        <v>76</v>
      </c>
      <c r="D69" s="49" t="s">
        <v>110</v>
      </c>
      <c r="E69" s="50">
        <v>44835</v>
      </c>
      <c r="F69" s="50">
        <v>44805</v>
      </c>
      <c r="G69" s="100" t="s">
        <v>135</v>
      </c>
      <c r="H69" s="101">
        <v>44445</v>
      </c>
      <c r="I69" s="49">
        <v>9</v>
      </c>
      <c r="J69" s="49" t="s">
        <v>103</v>
      </c>
      <c r="K69" s="51" t="s">
        <v>104</v>
      </c>
      <c r="L69" s="51" t="s">
        <v>105</v>
      </c>
      <c r="M69" s="49" t="s">
        <v>112</v>
      </c>
      <c r="N69" s="49" t="s">
        <v>425</v>
      </c>
      <c r="O69" s="49" t="s">
        <v>426</v>
      </c>
      <c r="P69" s="47" t="s">
        <v>427</v>
      </c>
      <c r="Q69" s="47" t="s">
        <v>428</v>
      </c>
      <c r="R69" s="47"/>
      <c r="S69" s="47" t="s">
        <v>428</v>
      </c>
    </row>
    <row r="70" spans="1:19" ht="21.6" customHeight="1" x14ac:dyDescent="0.25">
      <c r="A70" s="81">
        <f>IFERROR(IF(B70="","",SUBTOTAL(3,$B$9:$B70)),"-")</f>
        <v>62</v>
      </c>
      <c r="B70" s="2" t="s">
        <v>203</v>
      </c>
      <c r="C70" s="7" t="s">
        <v>77</v>
      </c>
      <c r="D70" s="3" t="s">
        <v>115</v>
      </c>
      <c r="E70" s="4">
        <v>43922</v>
      </c>
      <c r="F70" s="4">
        <v>45261</v>
      </c>
      <c r="G70" s="98" t="s">
        <v>136</v>
      </c>
      <c r="H70" s="99">
        <v>44711</v>
      </c>
      <c r="I70" s="3">
        <v>8</v>
      </c>
      <c r="J70" s="3" t="s">
        <v>111</v>
      </c>
      <c r="K70" s="6" t="s">
        <v>106</v>
      </c>
      <c r="L70" s="6" t="s">
        <v>105</v>
      </c>
      <c r="M70" s="3" t="s">
        <v>125</v>
      </c>
      <c r="N70" s="3" t="s">
        <v>429</v>
      </c>
      <c r="O70" s="3" t="s">
        <v>430</v>
      </c>
      <c r="P70" s="2" t="s">
        <v>431</v>
      </c>
      <c r="Q70" s="2" t="s">
        <v>428</v>
      </c>
      <c r="R70" s="2"/>
      <c r="S70" s="2" t="s">
        <v>428</v>
      </c>
    </row>
    <row r="71" spans="1:19" ht="21.6" customHeight="1" x14ac:dyDescent="0.25">
      <c r="A71" s="81">
        <f>IFERROR(IF(B71="","",SUBTOTAL(3,$B$9:$B71)),"-")</f>
        <v>63</v>
      </c>
      <c r="B71" s="2" t="s">
        <v>204</v>
      </c>
      <c r="C71" s="7" t="s">
        <v>78</v>
      </c>
      <c r="D71" s="3" t="s">
        <v>115</v>
      </c>
      <c r="E71" s="4">
        <v>44652</v>
      </c>
      <c r="F71" s="4">
        <v>45292</v>
      </c>
      <c r="G71" s="98" t="s">
        <v>137</v>
      </c>
      <c r="H71" s="99">
        <v>44130</v>
      </c>
      <c r="I71" s="3">
        <v>8</v>
      </c>
      <c r="J71" s="3" t="s">
        <v>120</v>
      </c>
      <c r="K71" s="6" t="s">
        <v>106</v>
      </c>
      <c r="L71" s="6" t="s">
        <v>105</v>
      </c>
      <c r="M71" s="3" t="s">
        <v>125</v>
      </c>
      <c r="N71" s="3" t="s">
        <v>432</v>
      </c>
      <c r="O71" s="3" t="s">
        <v>433</v>
      </c>
      <c r="P71" s="2" t="s">
        <v>434</v>
      </c>
      <c r="Q71" s="2" t="s">
        <v>428</v>
      </c>
      <c r="R71" s="2"/>
      <c r="S71" s="2" t="s">
        <v>428</v>
      </c>
    </row>
    <row r="72" spans="1:19" ht="21.6" customHeight="1" x14ac:dyDescent="0.25">
      <c r="A72" s="81">
        <f>IFERROR(IF(B72="","",SUBTOTAL(3,$B$9:$B72)),"-")</f>
        <v>64</v>
      </c>
      <c r="B72" s="2" t="s">
        <v>205</v>
      </c>
      <c r="C72" s="7" t="s">
        <v>79</v>
      </c>
      <c r="D72" s="3" t="s">
        <v>115</v>
      </c>
      <c r="E72" s="4">
        <v>44470</v>
      </c>
      <c r="F72" s="4">
        <v>45139</v>
      </c>
      <c r="G72" s="98" t="s">
        <v>138</v>
      </c>
      <c r="H72" s="99">
        <v>44470</v>
      </c>
      <c r="I72" s="3">
        <v>8</v>
      </c>
      <c r="J72" s="3" t="s">
        <v>111</v>
      </c>
      <c r="K72" s="6" t="s">
        <v>106</v>
      </c>
      <c r="L72" s="6" t="s">
        <v>128</v>
      </c>
      <c r="M72" s="3" t="s">
        <v>125</v>
      </c>
      <c r="N72" s="3" t="s">
        <v>435</v>
      </c>
      <c r="O72" s="3" t="s">
        <v>436</v>
      </c>
      <c r="P72" s="2" t="s">
        <v>437</v>
      </c>
      <c r="Q72" s="2" t="s">
        <v>428</v>
      </c>
      <c r="R72" s="2"/>
      <c r="S72" s="2" t="s">
        <v>428</v>
      </c>
    </row>
    <row r="73" spans="1:19" ht="21.6" customHeight="1" x14ac:dyDescent="0.25">
      <c r="A73" s="81">
        <f>IFERROR(IF(B73="","",SUBTOTAL(3,$B$9:$B73)),"-")</f>
        <v>65</v>
      </c>
      <c r="B73" s="2" t="s">
        <v>206</v>
      </c>
      <c r="C73" s="7" t="s">
        <v>80</v>
      </c>
      <c r="D73" s="3" t="s">
        <v>110</v>
      </c>
      <c r="E73" s="4">
        <v>45017</v>
      </c>
      <c r="F73" s="4">
        <v>44835</v>
      </c>
      <c r="G73" s="98" t="s">
        <v>134</v>
      </c>
      <c r="H73" s="99">
        <v>44351</v>
      </c>
      <c r="I73" s="3">
        <v>8</v>
      </c>
      <c r="J73" s="3" t="s">
        <v>107</v>
      </c>
      <c r="K73" s="6" t="s">
        <v>106</v>
      </c>
      <c r="L73" s="6" t="s">
        <v>105</v>
      </c>
      <c r="M73" s="3" t="s">
        <v>125</v>
      </c>
      <c r="N73" s="3" t="s">
        <v>438</v>
      </c>
      <c r="O73" s="3" t="s">
        <v>439</v>
      </c>
      <c r="P73" s="2" t="s">
        <v>440</v>
      </c>
      <c r="Q73" s="2" t="s">
        <v>428</v>
      </c>
      <c r="R73" s="2"/>
      <c r="S73" s="2" t="s">
        <v>428</v>
      </c>
    </row>
    <row r="74" spans="1:19" s="52" customFormat="1" ht="21.6" customHeight="1" x14ac:dyDescent="0.25">
      <c r="A74" s="82">
        <f>IFERROR(IF(B74="","",SUBTOTAL(3,$B$9:$B74)),"-")</f>
        <v>66</v>
      </c>
      <c r="B74" s="47" t="s">
        <v>207</v>
      </c>
      <c r="C74" s="48" t="s">
        <v>20</v>
      </c>
      <c r="D74" s="49" t="s">
        <v>115</v>
      </c>
      <c r="E74" s="50">
        <v>44652</v>
      </c>
      <c r="F74" s="50">
        <v>45292</v>
      </c>
      <c r="G74" s="100" t="s">
        <v>135</v>
      </c>
      <c r="H74" s="101">
        <v>44816</v>
      </c>
      <c r="I74" s="49">
        <v>9</v>
      </c>
      <c r="J74" s="49" t="s">
        <v>120</v>
      </c>
      <c r="K74" s="51" t="s">
        <v>104</v>
      </c>
      <c r="L74" s="51" t="s">
        <v>105</v>
      </c>
      <c r="M74" s="49" t="s">
        <v>112</v>
      </c>
      <c r="N74" s="49" t="s">
        <v>441</v>
      </c>
      <c r="O74" s="49" t="s">
        <v>442</v>
      </c>
      <c r="P74" s="47" t="s">
        <v>443</v>
      </c>
      <c r="Q74" s="47" t="s">
        <v>208</v>
      </c>
      <c r="R74" s="47"/>
      <c r="S74" s="47" t="s">
        <v>208</v>
      </c>
    </row>
    <row r="75" spans="1:19" ht="21.6" customHeight="1" x14ac:dyDescent="0.25">
      <c r="A75" s="81">
        <f>IFERROR(IF(B75="","",SUBTOTAL(3,$B$9:$B75)),"-")</f>
        <v>67</v>
      </c>
      <c r="B75" s="2" t="s">
        <v>209</v>
      </c>
      <c r="C75" s="7" t="s">
        <v>81</v>
      </c>
      <c r="D75" s="3" t="s">
        <v>115</v>
      </c>
      <c r="E75" s="4">
        <v>44287</v>
      </c>
      <c r="F75" s="4">
        <v>45292</v>
      </c>
      <c r="G75" s="98" t="s">
        <v>136</v>
      </c>
      <c r="H75" s="99">
        <v>44470</v>
      </c>
      <c r="I75" s="3">
        <v>8</v>
      </c>
      <c r="J75" s="3" t="s">
        <v>107</v>
      </c>
      <c r="K75" s="6" t="s">
        <v>104</v>
      </c>
      <c r="L75" s="6" t="s">
        <v>105</v>
      </c>
      <c r="M75" s="3" t="s">
        <v>125</v>
      </c>
      <c r="N75" s="3" t="s">
        <v>444</v>
      </c>
      <c r="O75" s="3" t="s">
        <v>445</v>
      </c>
      <c r="P75" s="2" t="s">
        <v>446</v>
      </c>
      <c r="Q75" s="2" t="s">
        <v>208</v>
      </c>
      <c r="R75" s="2"/>
      <c r="S75" s="2" t="s">
        <v>208</v>
      </c>
    </row>
    <row r="76" spans="1:19" ht="21.6" customHeight="1" x14ac:dyDescent="0.25">
      <c r="A76" s="81">
        <f>IFERROR(IF(B76="","",SUBTOTAL(3,$B$9:$B76)),"-")</f>
        <v>68</v>
      </c>
      <c r="B76" s="2" t="s">
        <v>210</v>
      </c>
      <c r="C76" s="7" t="s">
        <v>82</v>
      </c>
      <c r="D76" s="3" t="s">
        <v>113</v>
      </c>
      <c r="E76" s="4">
        <v>41913</v>
      </c>
      <c r="F76" s="4">
        <v>44621</v>
      </c>
      <c r="G76" s="98" t="s">
        <v>138</v>
      </c>
      <c r="H76" s="99">
        <v>44711</v>
      </c>
      <c r="I76" s="3">
        <v>8</v>
      </c>
      <c r="J76" s="3" t="s">
        <v>107</v>
      </c>
      <c r="K76" s="6" t="s">
        <v>106</v>
      </c>
      <c r="L76" s="6" t="s">
        <v>105</v>
      </c>
      <c r="M76" s="3" t="s">
        <v>125</v>
      </c>
      <c r="N76" s="3" t="s">
        <v>447</v>
      </c>
      <c r="O76" s="3" t="s">
        <v>448</v>
      </c>
      <c r="P76" s="2" t="s">
        <v>449</v>
      </c>
      <c r="Q76" s="2" t="s">
        <v>208</v>
      </c>
      <c r="R76" s="2"/>
      <c r="S76" s="2" t="s">
        <v>208</v>
      </c>
    </row>
    <row r="77" spans="1:19" s="52" customFormat="1" ht="21.6" customHeight="1" x14ac:dyDescent="0.25">
      <c r="A77" s="82">
        <f>IFERROR(IF(B77="","",SUBTOTAL(3,$B$9:$B77)),"-")</f>
        <v>69</v>
      </c>
      <c r="B77" s="47" t="s">
        <v>211</v>
      </c>
      <c r="C77" s="48" t="s">
        <v>83</v>
      </c>
      <c r="D77" s="49" t="s">
        <v>110</v>
      </c>
      <c r="E77" s="50">
        <v>45200</v>
      </c>
      <c r="F77" s="50">
        <v>45292</v>
      </c>
      <c r="G77" s="100" t="s">
        <v>135</v>
      </c>
      <c r="H77" s="101">
        <v>44747</v>
      </c>
      <c r="I77" s="49">
        <v>9</v>
      </c>
      <c r="J77" s="49" t="s">
        <v>120</v>
      </c>
      <c r="K77" s="51" t="s">
        <v>104</v>
      </c>
      <c r="L77" s="51" t="s">
        <v>105</v>
      </c>
      <c r="M77" s="49" t="s">
        <v>112</v>
      </c>
      <c r="N77" s="49" t="s">
        <v>450</v>
      </c>
      <c r="O77" s="49" t="s">
        <v>451</v>
      </c>
      <c r="P77" s="47" t="s">
        <v>452</v>
      </c>
      <c r="Q77" s="47" t="s">
        <v>212</v>
      </c>
      <c r="R77" s="47"/>
      <c r="S77" s="47" t="s">
        <v>212</v>
      </c>
    </row>
    <row r="78" spans="1:19" ht="21.6" customHeight="1" x14ac:dyDescent="0.25">
      <c r="A78" s="81">
        <f>IFERROR(IF(B78="","",SUBTOTAL(3,$B$9:$B78)),"-")</f>
        <v>70</v>
      </c>
      <c r="B78" s="2" t="s">
        <v>213</v>
      </c>
      <c r="C78" s="7" t="s">
        <v>84</v>
      </c>
      <c r="D78" s="3" t="s">
        <v>113</v>
      </c>
      <c r="E78" s="4">
        <v>42461</v>
      </c>
      <c r="F78" s="4">
        <v>45292</v>
      </c>
      <c r="G78" s="98" t="s">
        <v>136</v>
      </c>
      <c r="H78" s="99">
        <v>43707</v>
      </c>
      <c r="I78" s="3">
        <v>8</v>
      </c>
      <c r="J78" s="3" t="s">
        <v>107</v>
      </c>
      <c r="K78" s="6" t="s">
        <v>106</v>
      </c>
      <c r="L78" s="6" t="s">
        <v>105</v>
      </c>
      <c r="M78" s="3" t="s">
        <v>125</v>
      </c>
      <c r="N78" s="3" t="s">
        <v>453</v>
      </c>
      <c r="O78" s="3" t="s">
        <v>454</v>
      </c>
      <c r="P78" s="2" t="s">
        <v>455</v>
      </c>
      <c r="Q78" s="2" t="s">
        <v>212</v>
      </c>
      <c r="R78" s="2"/>
      <c r="S78" s="2" t="s">
        <v>212</v>
      </c>
    </row>
    <row r="79" spans="1:19" ht="21.6" customHeight="1" x14ac:dyDescent="0.25">
      <c r="A79" s="81">
        <f>IFERROR(IF(B79="","",SUBTOTAL(3,$B$9:$B79)),"-")</f>
        <v>71</v>
      </c>
      <c r="B79" s="2" t="s">
        <v>214</v>
      </c>
      <c r="C79" s="7" t="s">
        <v>85</v>
      </c>
      <c r="D79" s="3" t="s">
        <v>115</v>
      </c>
      <c r="E79" s="4">
        <v>44652</v>
      </c>
      <c r="F79" s="4">
        <v>44927</v>
      </c>
      <c r="G79" s="98" t="s">
        <v>137</v>
      </c>
      <c r="H79" s="99">
        <v>44231</v>
      </c>
      <c r="I79" s="3">
        <v>8</v>
      </c>
      <c r="J79" s="3" t="s">
        <v>107</v>
      </c>
      <c r="K79" s="6" t="s">
        <v>106</v>
      </c>
      <c r="L79" s="6" t="s">
        <v>105</v>
      </c>
      <c r="M79" s="3" t="s">
        <v>125</v>
      </c>
      <c r="N79" s="3" t="s">
        <v>456</v>
      </c>
      <c r="O79" s="3" t="s">
        <v>454</v>
      </c>
      <c r="P79" s="2" t="s">
        <v>457</v>
      </c>
      <c r="Q79" s="2" t="s">
        <v>212</v>
      </c>
      <c r="R79" s="2"/>
      <c r="S79" s="2" t="s">
        <v>212</v>
      </c>
    </row>
    <row r="80" spans="1:19" ht="21.6" customHeight="1" x14ac:dyDescent="0.25">
      <c r="A80" s="81">
        <f>IFERROR(IF(B80="","",SUBTOTAL(3,$B$9:$B80)),"-")</f>
        <v>72</v>
      </c>
      <c r="B80" s="2" t="s">
        <v>215</v>
      </c>
      <c r="C80" s="7" t="s">
        <v>86</v>
      </c>
      <c r="D80" s="3" t="s">
        <v>115</v>
      </c>
      <c r="E80" s="4">
        <v>43922</v>
      </c>
      <c r="F80" s="4">
        <v>45292</v>
      </c>
      <c r="G80" s="98" t="s">
        <v>138</v>
      </c>
      <c r="H80" s="99">
        <v>44351</v>
      </c>
      <c r="I80" s="3">
        <v>8</v>
      </c>
      <c r="J80" s="3" t="s">
        <v>107</v>
      </c>
      <c r="K80" s="6" t="s">
        <v>106</v>
      </c>
      <c r="L80" s="6" t="s">
        <v>105</v>
      </c>
      <c r="M80" s="3" t="s">
        <v>125</v>
      </c>
      <c r="N80" s="3" t="s">
        <v>458</v>
      </c>
      <c r="O80" s="3" t="s">
        <v>238</v>
      </c>
      <c r="P80" s="2" t="s">
        <v>459</v>
      </c>
      <c r="Q80" s="2" t="s">
        <v>212</v>
      </c>
      <c r="R80" s="2"/>
      <c r="S80" s="2" t="s">
        <v>212</v>
      </c>
    </row>
    <row r="81" spans="1:19" s="52" customFormat="1" ht="21.6" customHeight="1" x14ac:dyDescent="0.25">
      <c r="A81" s="82">
        <f>IFERROR(IF(B81="","",SUBTOTAL(3,$B$9:$B81)),"-")</f>
        <v>73</v>
      </c>
      <c r="B81" s="47" t="s">
        <v>216</v>
      </c>
      <c r="C81" s="48" t="s">
        <v>87</v>
      </c>
      <c r="D81" s="49" t="s">
        <v>110</v>
      </c>
      <c r="E81" s="50">
        <v>44287</v>
      </c>
      <c r="F81" s="50">
        <v>44652</v>
      </c>
      <c r="G81" s="100" t="s">
        <v>135</v>
      </c>
      <c r="H81" s="101">
        <v>44470</v>
      </c>
      <c r="I81" s="49">
        <v>9</v>
      </c>
      <c r="J81" s="49" t="s">
        <v>107</v>
      </c>
      <c r="K81" s="51" t="s">
        <v>104</v>
      </c>
      <c r="L81" s="51" t="s">
        <v>105</v>
      </c>
      <c r="M81" s="49" t="s">
        <v>112</v>
      </c>
      <c r="N81" s="49" t="s">
        <v>460</v>
      </c>
      <c r="O81" s="49" t="s">
        <v>461</v>
      </c>
      <c r="P81" s="47" t="s">
        <v>462</v>
      </c>
      <c r="Q81" s="47" t="s">
        <v>463</v>
      </c>
      <c r="R81" s="47"/>
      <c r="S81" s="47" t="s">
        <v>463</v>
      </c>
    </row>
    <row r="82" spans="1:19" ht="21.6" customHeight="1" x14ac:dyDescent="0.25">
      <c r="A82" s="81">
        <f>IFERROR(IF(B82="","",SUBTOTAL(3,$B$9:$B82)),"-")</f>
        <v>74</v>
      </c>
      <c r="B82" s="2" t="s">
        <v>217</v>
      </c>
      <c r="C82" s="7" t="s">
        <v>88</v>
      </c>
      <c r="D82" s="3" t="s">
        <v>110</v>
      </c>
      <c r="E82" s="4">
        <v>43556</v>
      </c>
      <c r="F82" s="4">
        <v>44986</v>
      </c>
      <c r="G82" s="98" t="s">
        <v>136</v>
      </c>
      <c r="H82" s="99">
        <v>44231</v>
      </c>
      <c r="I82" s="3">
        <v>8</v>
      </c>
      <c r="J82" s="3" t="s">
        <v>118</v>
      </c>
      <c r="K82" s="6" t="s">
        <v>106</v>
      </c>
      <c r="L82" s="6" t="s">
        <v>105</v>
      </c>
      <c r="M82" s="3" t="s">
        <v>125</v>
      </c>
      <c r="N82" s="3" t="s">
        <v>464</v>
      </c>
      <c r="O82" s="3" t="s">
        <v>465</v>
      </c>
      <c r="P82" s="2" t="s">
        <v>466</v>
      </c>
      <c r="Q82" s="2" t="s">
        <v>463</v>
      </c>
      <c r="R82" s="2"/>
      <c r="S82" s="2" t="s">
        <v>463</v>
      </c>
    </row>
    <row r="83" spans="1:19" ht="21.6" customHeight="1" x14ac:dyDescent="0.25">
      <c r="A83" s="81">
        <f>IFERROR(IF(B83="","",SUBTOTAL(3,$B$9:$B83)),"-")</f>
        <v>75</v>
      </c>
      <c r="B83" s="2" t="s">
        <v>218</v>
      </c>
      <c r="C83" s="7" t="s">
        <v>89</v>
      </c>
      <c r="D83" s="3" t="s">
        <v>115</v>
      </c>
      <c r="E83" s="4">
        <v>44470</v>
      </c>
      <c r="F83" s="4">
        <v>45292</v>
      </c>
      <c r="G83" s="98" t="s">
        <v>138</v>
      </c>
      <c r="H83" s="99">
        <v>44105</v>
      </c>
      <c r="I83" s="3">
        <v>8</v>
      </c>
      <c r="J83" s="3" t="s">
        <v>120</v>
      </c>
      <c r="K83" s="6" t="s">
        <v>104</v>
      </c>
      <c r="L83" s="6" t="s">
        <v>105</v>
      </c>
      <c r="M83" s="3" t="s">
        <v>125</v>
      </c>
      <c r="N83" s="3" t="s">
        <v>467</v>
      </c>
      <c r="O83" s="3" t="s">
        <v>468</v>
      </c>
      <c r="P83" s="2" t="s">
        <v>469</v>
      </c>
      <c r="Q83" s="2" t="s">
        <v>463</v>
      </c>
      <c r="R83" s="2"/>
      <c r="S83" s="2" t="s">
        <v>463</v>
      </c>
    </row>
    <row r="84" spans="1:19" ht="21.6" customHeight="1" x14ac:dyDescent="0.25">
      <c r="A84" s="81">
        <f>IFERROR(IF(B84="","",SUBTOTAL(3,$B$9:$B84)),"-")</f>
        <v>76</v>
      </c>
      <c r="B84" s="2" t="s">
        <v>219</v>
      </c>
      <c r="C84" s="7" t="s">
        <v>90</v>
      </c>
      <c r="D84" s="3" t="s">
        <v>110</v>
      </c>
      <c r="E84" s="4">
        <v>42461</v>
      </c>
      <c r="F84" s="4">
        <v>45231</v>
      </c>
      <c r="G84" s="98" t="s">
        <v>134</v>
      </c>
      <c r="H84" s="99">
        <v>42732</v>
      </c>
      <c r="I84" s="3">
        <v>8</v>
      </c>
      <c r="J84" s="3" t="s">
        <v>118</v>
      </c>
      <c r="K84" s="6" t="s">
        <v>106</v>
      </c>
      <c r="L84" s="6" t="s">
        <v>105</v>
      </c>
      <c r="M84" s="3" t="s">
        <v>125</v>
      </c>
      <c r="N84" s="3" t="s">
        <v>470</v>
      </c>
      <c r="O84" s="3" t="s">
        <v>471</v>
      </c>
      <c r="P84" s="2" t="s">
        <v>472</v>
      </c>
      <c r="Q84" s="2" t="s">
        <v>463</v>
      </c>
      <c r="R84" s="2"/>
      <c r="S84" s="2" t="s">
        <v>463</v>
      </c>
    </row>
    <row r="85" spans="1:19" s="52" customFormat="1" ht="21.6" customHeight="1" x14ac:dyDescent="0.25">
      <c r="A85" s="82">
        <f>IFERROR(IF(B85="","",SUBTOTAL(3,$B$9:$B85)),"-")</f>
        <v>77</v>
      </c>
      <c r="B85" s="47" t="s">
        <v>220</v>
      </c>
      <c r="C85" s="48" t="s">
        <v>91</v>
      </c>
      <c r="D85" s="49" t="s">
        <v>110</v>
      </c>
      <c r="E85" s="50">
        <v>43922</v>
      </c>
      <c r="F85" s="50">
        <v>45292</v>
      </c>
      <c r="G85" s="100" t="s">
        <v>135</v>
      </c>
      <c r="H85" s="101">
        <v>44130</v>
      </c>
      <c r="I85" s="49">
        <v>9</v>
      </c>
      <c r="J85" s="49" t="s">
        <v>107</v>
      </c>
      <c r="K85" s="51" t="s">
        <v>104</v>
      </c>
      <c r="L85" s="51" t="s">
        <v>105</v>
      </c>
      <c r="M85" s="49" t="s">
        <v>112</v>
      </c>
      <c r="N85" s="49" t="s">
        <v>473</v>
      </c>
      <c r="O85" s="49" t="s">
        <v>474</v>
      </c>
      <c r="P85" s="47" t="s">
        <v>475</v>
      </c>
      <c r="Q85" s="47" t="s">
        <v>221</v>
      </c>
      <c r="R85" s="47"/>
      <c r="S85" s="47" t="s">
        <v>221</v>
      </c>
    </row>
    <row r="86" spans="1:19" ht="21.6" customHeight="1" x14ac:dyDescent="0.25">
      <c r="A86" s="81">
        <f>IFERROR(IF(B86="","",SUBTOTAL(3,$B$9:$B86)),"-")</f>
        <v>78</v>
      </c>
      <c r="B86" s="2" t="s">
        <v>222</v>
      </c>
      <c r="C86" s="7" t="s">
        <v>92</v>
      </c>
      <c r="D86" s="3" t="s">
        <v>115</v>
      </c>
      <c r="E86" s="4">
        <v>44652</v>
      </c>
      <c r="F86" s="4">
        <v>44927</v>
      </c>
      <c r="G86" s="98" t="s">
        <v>136</v>
      </c>
      <c r="H86" s="99">
        <v>44351</v>
      </c>
      <c r="I86" s="3">
        <v>8</v>
      </c>
      <c r="J86" s="3" t="s">
        <v>120</v>
      </c>
      <c r="K86" s="6" t="s">
        <v>104</v>
      </c>
      <c r="L86" s="6" t="s">
        <v>105</v>
      </c>
      <c r="M86" s="3" t="s">
        <v>125</v>
      </c>
      <c r="N86" s="3" t="s">
        <v>476</v>
      </c>
      <c r="O86" s="3" t="s">
        <v>477</v>
      </c>
      <c r="P86" s="2" t="s">
        <v>478</v>
      </c>
      <c r="Q86" s="2" t="s">
        <v>221</v>
      </c>
      <c r="R86" s="2"/>
      <c r="S86" s="2" t="s">
        <v>221</v>
      </c>
    </row>
    <row r="87" spans="1:19" ht="21.6" customHeight="1" x14ac:dyDescent="0.25">
      <c r="A87" s="81">
        <f>IFERROR(IF(B87="","",SUBTOTAL(3,$B$9:$B87)),"-")</f>
        <v>79</v>
      </c>
      <c r="B87" s="2" t="s">
        <v>223</v>
      </c>
      <c r="C87" s="7" t="s">
        <v>93</v>
      </c>
      <c r="D87" s="3" t="s">
        <v>113</v>
      </c>
      <c r="E87" s="4">
        <v>42826</v>
      </c>
      <c r="F87" s="4">
        <v>44927</v>
      </c>
      <c r="G87" s="98" t="s">
        <v>137</v>
      </c>
      <c r="H87" s="99">
        <v>43742</v>
      </c>
      <c r="I87" s="3">
        <v>8</v>
      </c>
      <c r="J87" s="3" t="s">
        <v>107</v>
      </c>
      <c r="K87" s="6" t="s">
        <v>106</v>
      </c>
      <c r="L87" s="6" t="s">
        <v>105</v>
      </c>
      <c r="M87" s="3" t="s">
        <v>125</v>
      </c>
      <c r="N87" s="3" t="s">
        <v>479</v>
      </c>
      <c r="O87" s="3" t="s">
        <v>480</v>
      </c>
      <c r="P87" s="2" t="s">
        <v>481</v>
      </c>
      <c r="Q87" s="2" t="s">
        <v>221</v>
      </c>
      <c r="R87" s="2"/>
      <c r="S87" s="2" t="s">
        <v>221</v>
      </c>
    </row>
    <row r="88" spans="1:19" ht="21.6" customHeight="1" x14ac:dyDescent="0.25">
      <c r="A88" s="81">
        <f>IFERROR(IF(B88="","",SUBTOTAL(3,$B$9:$B88)),"-")</f>
        <v>80</v>
      </c>
      <c r="B88" s="2" t="s">
        <v>224</v>
      </c>
      <c r="C88" s="7" t="s">
        <v>94</v>
      </c>
      <c r="D88" s="3" t="s">
        <v>115</v>
      </c>
      <c r="E88" s="4">
        <v>44287</v>
      </c>
      <c r="F88" s="4">
        <v>44927</v>
      </c>
      <c r="G88" s="98" t="s">
        <v>138</v>
      </c>
      <c r="H88" s="99">
        <v>44130</v>
      </c>
      <c r="I88" s="3">
        <v>8</v>
      </c>
      <c r="J88" s="3" t="s">
        <v>120</v>
      </c>
      <c r="K88" s="6" t="s">
        <v>106</v>
      </c>
      <c r="L88" s="6" t="s">
        <v>105</v>
      </c>
      <c r="M88" s="3" t="s">
        <v>125</v>
      </c>
      <c r="N88" s="3" t="s">
        <v>482</v>
      </c>
      <c r="O88" s="3" t="s">
        <v>483</v>
      </c>
      <c r="P88" s="2" t="s">
        <v>484</v>
      </c>
      <c r="Q88" s="2" t="s">
        <v>221</v>
      </c>
      <c r="R88" s="2"/>
      <c r="S88" s="2" t="s">
        <v>221</v>
      </c>
    </row>
    <row r="89" spans="1:19" s="52" customFormat="1" ht="21.6" customHeight="1" x14ac:dyDescent="0.25">
      <c r="A89" s="82">
        <f>IFERROR(IF(B89="","",SUBTOTAL(3,$B$9:$B89)),"-")</f>
        <v>81</v>
      </c>
      <c r="B89" s="47" t="s">
        <v>226</v>
      </c>
      <c r="C89" s="48" t="s">
        <v>100</v>
      </c>
      <c r="D89" s="49" t="s">
        <v>110</v>
      </c>
      <c r="E89" s="50">
        <v>44835</v>
      </c>
      <c r="F89" s="50">
        <v>44805</v>
      </c>
      <c r="G89" s="100" t="s">
        <v>135</v>
      </c>
      <c r="H89" s="101">
        <v>44778</v>
      </c>
      <c r="I89" s="49">
        <v>9</v>
      </c>
      <c r="J89" s="49" t="s">
        <v>111</v>
      </c>
      <c r="K89" s="51" t="s">
        <v>106</v>
      </c>
      <c r="L89" s="51" t="s">
        <v>105</v>
      </c>
      <c r="M89" s="49" t="s">
        <v>112</v>
      </c>
      <c r="N89" s="49" t="s">
        <v>485</v>
      </c>
      <c r="O89" s="49" t="s">
        <v>486</v>
      </c>
      <c r="P89" s="47" t="s">
        <v>487</v>
      </c>
      <c r="Q89" s="47" t="s">
        <v>227</v>
      </c>
      <c r="R89" s="47"/>
      <c r="S89" s="47" t="s">
        <v>227</v>
      </c>
    </row>
    <row r="90" spans="1:19" ht="21.6" customHeight="1" x14ac:dyDescent="0.25">
      <c r="A90" s="81">
        <f>IFERROR(IF(B90="","",SUBTOTAL(3,$B$9:$B90)),"-")</f>
        <v>82</v>
      </c>
      <c r="B90" s="2" t="s">
        <v>228</v>
      </c>
      <c r="C90" s="7" t="s">
        <v>96</v>
      </c>
      <c r="D90" s="3" t="s">
        <v>110</v>
      </c>
      <c r="E90" s="4">
        <v>45017</v>
      </c>
      <c r="F90" s="4">
        <v>45292</v>
      </c>
      <c r="G90" s="98" t="s">
        <v>136</v>
      </c>
      <c r="H90" s="99">
        <v>44130</v>
      </c>
      <c r="I90" s="3">
        <v>8</v>
      </c>
      <c r="J90" s="3" t="s">
        <v>107</v>
      </c>
      <c r="K90" s="6" t="s">
        <v>106</v>
      </c>
      <c r="L90" s="6" t="s">
        <v>105</v>
      </c>
      <c r="M90" s="3" t="s">
        <v>125</v>
      </c>
      <c r="N90" s="3" t="s">
        <v>488</v>
      </c>
      <c r="O90" s="3" t="s">
        <v>489</v>
      </c>
      <c r="P90" s="2" t="s">
        <v>490</v>
      </c>
      <c r="Q90" s="2" t="s">
        <v>227</v>
      </c>
      <c r="R90" s="2"/>
      <c r="S90" s="2" t="s">
        <v>227</v>
      </c>
    </row>
    <row r="91" spans="1:19" ht="21.6" customHeight="1" x14ac:dyDescent="0.25">
      <c r="A91" s="81">
        <f>IFERROR(IF(B91="","",SUBTOTAL(3,$B$9:$B91)),"-")</f>
        <v>83</v>
      </c>
      <c r="B91" s="2" t="s">
        <v>229</v>
      </c>
      <c r="C91" s="7" t="s">
        <v>97</v>
      </c>
      <c r="D91" s="3" t="s">
        <v>110</v>
      </c>
      <c r="E91" s="4">
        <v>44287</v>
      </c>
      <c r="F91" s="4">
        <v>44835</v>
      </c>
      <c r="G91" s="98" t="s">
        <v>137</v>
      </c>
      <c r="H91" s="99">
        <v>42732</v>
      </c>
      <c r="I91" s="3">
        <v>8</v>
      </c>
      <c r="J91" s="3" t="s">
        <v>107</v>
      </c>
      <c r="K91" s="6" t="s">
        <v>104</v>
      </c>
      <c r="L91" s="6" t="s">
        <v>105</v>
      </c>
      <c r="M91" s="3" t="s">
        <v>125</v>
      </c>
      <c r="N91" s="3" t="s">
        <v>491</v>
      </c>
      <c r="O91" s="3" t="s">
        <v>492</v>
      </c>
      <c r="P91" s="2" t="s">
        <v>493</v>
      </c>
      <c r="Q91" s="2" t="s">
        <v>227</v>
      </c>
      <c r="R91" s="2"/>
      <c r="S91" s="2" t="s">
        <v>227</v>
      </c>
    </row>
    <row r="92" spans="1:19" ht="21.6" customHeight="1" x14ac:dyDescent="0.25">
      <c r="A92" s="81">
        <f>IFERROR(IF(B92="","",SUBTOTAL(3,$B$9:$B92)),"-")</f>
        <v>84</v>
      </c>
      <c r="B92" s="2" t="s">
        <v>230</v>
      </c>
      <c r="C92" s="7" t="s">
        <v>98</v>
      </c>
      <c r="D92" s="3" t="s">
        <v>113</v>
      </c>
      <c r="E92" s="4">
        <v>40817</v>
      </c>
      <c r="F92" s="4">
        <v>44986</v>
      </c>
      <c r="G92" s="98" t="s">
        <v>138</v>
      </c>
      <c r="H92" s="99">
        <v>44130</v>
      </c>
      <c r="I92" s="3">
        <v>8</v>
      </c>
      <c r="J92" s="3" t="s">
        <v>118</v>
      </c>
      <c r="K92" s="6" t="s">
        <v>106</v>
      </c>
      <c r="L92" s="6" t="s">
        <v>105</v>
      </c>
      <c r="M92" s="3" t="s">
        <v>125</v>
      </c>
      <c r="N92" s="3" t="s">
        <v>494</v>
      </c>
      <c r="O92" s="3" t="s">
        <v>495</v>
      </c>
      <c r="P92" s="2" t="s">
        <v>496</v>
      </c>
      <c r="Q92" s="2" t="s">
        <v>227</v>
      </c>
      <c r="R92" s="2"/>
      <c r="S92" s="2" t="s">
        <v>227</v>
      </c>
    </row>
    <row r="93" spans="1:19" ht="21.6" customHeight="1" x14ac:dyDescent="0.25">
      <c r="A93" s="81">
        <f>IFERROR(IF(B93="","",SUBTOTAL(3,$B$9:$B93)),"-")</f>
        <v>85</v>
      </c>
      <c r="B93" s="2" t="s">
        <v>497</v>
      </c>
      <c r="C93" s="7" t="s">
        <v>99</v>
      </c>
      <c r="D93" s="3" t="s">
        <v>115</v>
      </c>
      <c r="E93" s="4">
        <v>44287</v>
      </c>
      <c r="F93" s="4">
        <v>44621</v>
      </c>
      <c r="G93" s="98" t="s">
        <v>134</v>
      </c>
      <c r="H93" s="99">
        <v>44567</v>
      </c>
      <c r="I93" s="3">
        <v>8</v>
      </c>
      <c r="J93" s="3" t="s">
        <v>103</v>
      </c>
      <c r="K93" s="6" t="s">
        <v>106</v>
      </c>
      <c r="L93" s="6" t="s">
        <v>105</v>
      </c>
      <c r="M93" s="3" t="s">
        <v>125</v>
      </c>
      <c r="N93" s="3" t="s">
        <v>498</v>
      </c>
      <c r="O93" s="3" t="s">
        <v>499</v>
      </c>
      <c r="P93" s="2" t="s">
        <v>500</v>
      </c>
      <c r="Q93" s="2" t="s">
        <v>227</v>
      </c>
      <c r="R93" s="2"/>
      <c r="S93" s="2" t="s">
        <v>227</v>
      </c>
    </row>
    <row r="96" spans="1:19" s="64" customFormat="1" ht="15.75" x14ac:dyDescent="0.25">
      <c r="A96" s="62" t="s">
        <v>5380</v>
      </c>
      <c r="B96" s="63" t="s">
        <v>5381</v>
      </c>
      <c r="E96" s="65"/>
      <c r="F96" s="66"/>
      <c r="H96" s="66"/>
      <c r="L96" s="67" t="s">
        <v>5382</v>
      </c>
      <c r="M96" s="68"/>
      <c r="N96" s="68"/>
    </row>
    <row r="97" spans="1:18" s="64" customFormat="1" ht="15.75" x14ac:dyDescent="0.25">
      <c r="A97" s="62" t="s">
        <v>5383</v>
      </c>
      <c r="B97" s="63" t="s">
        <v>5384</v>
      </c>
      <c r="E97" s="64">
        <v>1</v>
      </c>
      <c r="F97" s="66"/>
      <c r="G97" s="69"/>
      <c r="H97" s="66"/>
      <c r="L97" s="70" t="s">
        <v>5385</v>
      </c>
      <c r="R97" s="67" t="s">
        <v>5400</v>
      </c>
    </row>
    <row r="98" spans="1:18" s="64" customFormat="1" ht="15.75" x14ac:dyDescent="0.25">
      <c r="A98" s="62" t="s">
        <v>5383</v>
      </c>
      <c r="B98" s="63" t="s">
        <v>5386</v>
      </c>
      <c r="E98" s="64">
        <v>1</v>
      </c>
      <c r="F98" s="66"/>
      <c r="H98" s="66"/>
      <c r="L98" s="70"/>
      <c r="R98" s="70" t="s">
        <v>5385</v>
      </c>
    </row>
    <row r="99" spans="1:18" s="64" customFormat="1" ht="15.75" x14ac:dyDescent="0.25">
      <c r="A99" s="62" t="s">
        <v>5383</v>
      </c>
      <c r="B99" s="63" t="s">
        <v>5387</v>
      </c>
      <c r="C99" s="63" t="s">
        <v>5388</v>
      </c>
      <c r="D99" s="70">
        <v>3</v>
      </c>
      <c r="E99" s="71">
        <f>SUM(D99:D100)</f>
        <v>19</v>
      </c>
      <c r="F99" s="66"/>
      <c r="H99" s="66"/>
      <c r="L99" s="70"/>
      <c r="N99" s="64" t="s">
        <v>5383</v>
      </c>
      <c r="R99" s="70"/>
    </row>
    <row r="100" spans="1:18" s="64" customFormat="1" ht="15.75" x14ac:dyDescent="0.25">
      <c r="A100" s="62" t="s">
        <v>5383</v>
      </c>
      <c r="B100" s="63"/>
      <c r="C100" s="63" t="s">
        <v>5389</v>
      </c>
      <c r="D100" s="72">
        <v>16</v>
      </c>
      <c r="E100" s="65"/>
      <c r="F100" s="66"/>
      <c r="H100" s="66"/>
      <c r="L100" s="73" t="s">
        <v>5390</v>
      </c>
      <c r="R100" s="70"/>
    </row>
    <row r="101" spans="1:18" s="64" customFormat="1" ht="15.75" x14ac:dyDescent="0.25">
      <c r="A101" s="62" t="s">
        <v>5383</v>
      </c>
      <c r="B101" s="63"/>
      <c r="E101" s="65"/>
      <c r="F101" s="66"/>
      <c r="H101" s="66"/>
      <c r="L101" s="70" t="s">
        <v>5391</v>
      </c>
      <c r="R101" s="73" t="s">
        <v>5390</v>
      </c>
    </row>
    <row r="102" spans="1:18" s="64" customFormat="1" ht="15.75" x14ac:dyDescent="0.25">
      <c r="A102" s="70"/>
      <c r="B102" s="63" t="s">
        <v>5392</v>
      </c>
      <c r="C102" s="63" t="s">
        <v>5393</v>
      </c>
      <c r="D102" s="64">
        <v>2</v>
      </c>
      <c r="E102" s="71">
        <f>SUM(D102:D103)</f>
        <v>58</v>
      </c>
      <c r="F102" s="66"/>
      <c r="H102" s="66"/>
      <c r="R102" s="70" t="s">
        <v>5391</v>
      </c>
    </row>
    <row r="103" spans="1:18" s="66" customFormat="1" ht="15.75" x14ac:dyDescent="0.25">
      <c r="A103" s="70"/>
      <c r="B103" s="63"/>
      <c r="C103" s="63" t="s">
        <v>5394</v>
      </c>
      <c r="D103" s="74">
        <f>56</f>
        <v>56</v>
      </c>
      <c r="E103" s="75" t="s">
        <v>5383</v>
      </c>
      <c r="G103" s="64"/>
    </row>
    <row r="104" spans="1:18" s="66" customFormat="1" ht="15.75" x14ac:dyDescent="0.25">
      <c r="A104" s="70"/>
      <c r="B104" s="63"/>
      <c r="D104" s="64"/>
      <c r="E104" s="65"/>
      <c r="G104" s="64"/>
    </row>
    <row r="105" spans="1:18" s="66" customFormat="1" ht="15.75" x14ac:dyDescent="0.25">
      <c r="A105" s="70"/>
      <c r="B105" s="63" t="s">
        <v>5395</v>
      </c>
      <c r="C105" s="64"/>
      <c r="D105" s="74"/>
      <c r="E105" s="76">
        <f>SUM(E97:E102)</f>
        <v>79</v>
      </c>
      <c r="G105" s="64"/>
    </row>
    <row r="106" spans="1:18" s="66" customFormat="1" ht="15.75" x14ac:dyDescent="0.25">
      <c r="A106" s="70"/>
      <c r="B106" s="63" t="s">
        <v>5396</v>
      </c>
      <c r="C106" s="64"/>
      <c r="D106" s="64"/>
      <c r="E106" s="77">
        <v>6</v>
      </c>
      <c r="G106" s="64"/>
    </row>
    <row r="107" spans="1:18" s="66" customFormat="1" ht="16.5" thickBot="1" x14ac:dyDescent="0.3">
      <c r="A107" s="70"/>
      <c r="B107" s="63" t="s">
        <v>5397</v>
      </c>
      <c r="C107" s="64"/>
      <c r="D107" s="78"/>
      <c r="E107" s="79">
        <f>E105+E106</f>
        <v>85</v>
      </c>
      <c r="G107" s="64"/>
    </row>
    <row r="108" spans="1:18" ht="15.75" thickTop="1" x14ac:dyDescent="0.25"/>
  </sheetData>
  <dataConsolidate/>
  <mergeCells count="16">
    <mergeCell ref="P6:P7"/>
    <mergeCell ref="Q6:Q7"/>
    <mergeCell ref="R6:R7"/>
    <mergeCell ref="S6:S7"/>
    <mergeCell ref="J6:J7"/>
    <mergeCell ref="K6:K7"/>
    <mergeCell ref="L6:L7"/>
    <mergeCell ref="M6:M7"/>
    <mergeCell ref="N6:N7"/>
    <mergeCell ref="O6:O7"/>
    <mergeCell ref="I6:I7"/>
    <mergeCell ref="A6:A7"/>
    <mergeCell ref="B6:B7"/>
    <mergeCell ref="C6:C7"/>
    <mergeCell ref="D6:E6"/>
    <mergeCell ref="G6:H6"/>
  </mergeCells>
  <conditionalFormatting sqref="N9:S93">
    <cfRule type="cellIs" dxfId="2" priority="1" stopIfTrue="1" operator="equal">
      <formula>"Pensiun"</formula>
    </cfRule>
  </conditionalFormatting>
  <printOptions horizontalCentered="1"/>
  <pageMargins left="0.39370078740157483" right="0.39370078740157483" top="0.98425196850393704" bottom="1.0629921259842521" header="0.59055118110236227" footer="0.9055118110236221"/>
  <pageSetup paperSize="346" scale="60" orientation="landscape" horizontalDpi="4294967293" verticalDpi="4294967293" r:id="rId1"/>
  <headerFooter>
    <oddFooter xml:space="preserve">&amp;L&amp;8Bezetting Keadaan Desember 2023&amp;R&amp;10Page &amp;P of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7"/>
  <sheetViews>
    <sheetView view="pageBreakPreview" topLeftCell="A28" zoomScale="85" zoomScaleNormal="85" zoomScaleSheetLayoutView="85" workbookViewId="0">
      <selection activeCell="B108" sqref="B108"/>
    </sheetView>
  </sheetViews>
  <sheetFormatPr defaultColWidth="9.140625" defaultRowHeight="15" x14ac:dyDescent="0.25"/>
  <cols>
    <col min="1" max="1" width="6.28515625" style="10" customWidth="1"/>
    <col min="2" max="2" width="41" style="10" customWidth="1"/>
    <col min="3" max="3" width="20.42578125" style="10" customWidth="1"/>
    <col min="4" max="4" width="7.5703125" style="10" customWidth="1"/>
    <col min="5" max="6" width="10.28515625" style="10" customWidth="1"/>
    <col min="7" max="7" width="54" style="10" customWidth="1"/>
    <col min="8" max="8" width="10.28515625" style="19" customWidth="1"/>
    <col min="9" max="9" width="10.28515625" style="19" hidden="1" customWidth="1"/>
    <col min="10" max="10" width="12.140625" style="10" hidden="1" customWidth="1"/>
    <col min="11" max="11" width="8.5703125" style="10" hidden="1" customWidth="1"/>
    <col min="12" max="12" width="8.7109375" style="10" hidden="1" customWidth="1"/>
    <col min="13" max="13" width="12.7109375" style="10" customWidth="1"/>
    <col min="14" max="14" width="17.5703125" style="10" hidden="1" customWidth="1"/>
    <col min="15" max="15" width="17.28515625" style="10" hidden="1" customWidth="1"/>
    <col min="16" max="16" width="42.85546875" style="10" hidden="1" customWidth="1"/>
    <col min="17" max="17" width="39.140625" style="10" customWidth="1"/>
    <col min="18" max="19" width="49.5703125" style="10" customWidth="1"/>
    <col min="20" max="16384" width="9.140625" style="10"/>
  </cols>
  <sheetData>
    <row r="1" spans="1:19" ht="15.75" x14ac:dyDescent="0.25">
      <c r="A1" s="11" t="s">
        <v>15</v>
      </c>
      <c r="B1" s="12"/>
      <c r="C1" s="12"/>
      <c r="D1" s="12"/>
      <c r="E1" s="12"/>
      <c r="F1" s="12"/>
      <c r="G1" s="12"/>
      <c r="H1" s="12"/>
      <c r="I1" s="12"/>
      <c r="J1" s="12"/>
      <c r="K1" s="12"/>
      <c r="L1" s="12"/>
      <c r="M1" s="12"/>
      <c r="N1" s="12"/>
      <c r="O1" s="12"/>
      <c r="P1" s="12"/>
      <c r="Q1" s="12"/>
      <c r="R1" s="12"/>
      <c r="S1" s="12"/>
    </row>
    <row r="2" spans="1:19" ht="15.75" x14ac:dyDescent="0.25">
      <c r="A2" s="11" t="s">
        <v>16</v>
      </c>
      <c r="B2" s="12"/>
      <c r="C2" s="12"/>
      <c r="D2" s="12"/>
      <c r="E2" s="12"/>
      <c r="F2" s="12"/>
      <c r="G2" s="12"/>
      <c r="H2" s="12"/>
      <c r="I2" s="12"/>
      <c r="J2" s="12"/>
      <c r="K2" s="12"/>
      <c r="L2" s="12"/>
      <c r="M2" s="12"/>
      <c r="N2" s="12"/>
      <c r="O2" s="12"/>
      <c r="P2" s="12"/>
      <c r="Q2" s="12"/>
      <c r="R2" s="12"/>
      <c r="S2" s="12"/>
    </row>
    <row r="3" spans="1:19" ht="15.75" x14ac:dyDescent="0.25">
      <c r="A3" s="11" t="s">
        <v>231</v>
      </c>
      <c r="B3" s="9"/>
      <c r="C3" s="12"/>
      <c r="D3" s="12"/>
      <c r="E3" s="12"/>
      <c r="F3" s="12"/>
      <c r="G3" s="12"/>
      <c r="H3" s="12"/>
      <c r="I3" s="12"/>
      <c r="J3" s="12"/>
      <c r="K3" s="12"/>
      <c r="L3" s="12"/>
      <c r="M3" s="12"/>
      <c r="N3" s="12"/>
      <c r="O3" s="12"/>
      <c r="P3" s="12"/>
      <c r="Q3" s="12"/>
      <c r="R3" s="12"/>
      <c r="S3" s="12"/>
    </row>
    <row r="4" spans="1:19" s="14" customFormat="1" x14ac:dyDescent="0.25">
      <c r="A4" s="13"/>
      <c r="B4" s="14">
        <f>1</f>
        <v>1</v>
      </c>
      <c r="C4" s="15"/>
      <c r="D4" s="15"/>
      <c r="E4" s="15"/>
      <c r="F4" s="15"/>
      <c r="G4" s="15"/>
      <c r="H4" s="16"/>
      <c r="I4" s="16"/>
      <c r="J4" s="15"/>
      <c r="K4" s="15"/>
      <c r="L4" s="15"/>
      <c r="M4" s="15"/>
      <c r="N4" s="15"/>
      <c r="O4" s="15"/>
      <c r="P4" s="15"/>
      <c r="Q4" s="15"/>
      <c r="R4" s="15"/>
      <c r="S4" s="15"/>
    </row>
    <row r="5" spans="1:19" s="14" customFormat="1" x14ac:dyDescent="0.25">
      <c r="A5" s="13"/>
      <c r="B5" s="15"/>
      <c r="C5" s="15"/>
      <c r="D5" s="15"/>
      <c r="E5" s="15"/>
      <c r="F5" s="15"/>
      <c r="G5" s="15"/>
      <c r="H5" s="15"/>
      <c r="I5" s="15"/>
      <c r="J5" s="15"/>
      <c r="K5" s="15"/>
      <c r="L5" s="15"/>
      <c r="M5" s="15"/>
      <c r="N5" s="15"/>
      <c r="O5" s="15"/>
      <c r="P5" s="15"/>
      <c r="Q5" s="15"/>
      <c r="R5" s="15"/>
      <c r="S5" s="15"/>
    </row>
    <row r="6" spans="1:19" ht="15" customHeight="1" x14ac:dyDescent="0.25">
      <c r="A6" s="280" t="s">
        <v>10</v>
      </c>
      <c r="B6" s="265" t="s">
        <v>3</v>
      </c>
      <c r="C6" s="265" t="s">
        <v>0</v>
      </c>
      <c r="D6" s="277" t="s">
        <v>5</v>
      </c>
      <c r="E6" s="278"/>
      <c r="F6" s="17" t="s">
        <v>2</v>
      </c>
      <c r="G6" s="279" t="s">
        <v>11</v>
      </c>
      <c r="H6" s="279"/>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80"/>
      <c r="B7" s="266"/>
      <c r="C7" s="266"/>
      <c r="D7" s="17" t="s">
        <v>4</v>
      </c>
      <c r="E7" s="17" t="s">
        <v>12</v>
      </c>
      <c r="F7" s="17" t="s">
        <v>1</v>
      </c>
      <c r="G7" s="94" t="s">
        <v>6</v>
      </c>
      <c r="H7" s="94" t="s">
        <v>1</v>
      </c>
      <c r="I7" s="266"/>
      <c r="J7" s="266"/>
      <c r="K7" s="266"/>
      <c r="L7" s="266"/>
      <c r="M7" s="266"/>
      <c r="N7" s="266"/>
      <c r="O7" s="266"/>
      <c r="P7" s="266"/>
      <c r="Q7" s="275"/>
      <c r="R7" s="276"/>
      <c r="S7" s="266"/>
    </row>
    <row r="8" spans="1:19" x14ac:dyDescent="0.25">
      <c r="A8" s="18">
        <v>1</v>
      </c>
      <c r="B8" s="18">
        <v>2</v>
      </c>
      <c r="C8" s="18">
        <v>3</v>
      </c>
      <c r="D8" s="18">
        <v>4</v>
      </c>
      <c r="E8" s="18">
        <v>5</v>
      </c>
      <c r="F8" s="18">
        <v>6</v>
      </c>
      <c r="G8" s="95">
        <v>7</v>
      </c>
      <c r="H8" s="95">
        <v>8</v>
      </c>
      <c r="I8" s="18"/>
      <c r="J8" s="18">
        <v>9</v>
      </c>
      <c r="K8" s="18">
        <v>10</v>
      </c>
      <c r="L8" s="18">
        <v>11</v>
      </c>
      <c r="M8" s="18">
        <v>12</v>
      </c>
      <c r="N8" s="18"/>
      <c r="O8" s="18"/>
      <c r="P8" s="18"/>
      <c r="Q8" s="18"/>
      <c r="R8" s="18"/>
      <c r="S8" s="18">
        <v>13</v>
      </c>
    </row>
    <row r="9" spans="1:19" s="61" customFormat="1" ht="21.6" customHeight="1" x14ac:dyDescent="0.25">
      <c r="A9" s="55">
        <f>IFERROR(IF(B9="","",SUBTOTAL(3,$B$9:$B9)),"-")</f>
        <v>1</v>
      </c>
      <c r="B9" s="56" t="s">
        <v>139</v>
      </c>
      <c r="C9" s="57" t="s">
        <v>21</v>
      </c>
      <c r="D9" s="58" t="s">
        <v>108</v>
      </c>
      <c r="E9" s="59">
        <v>45017</v>
      </c>
      <c r="F9" s="59">
        <v>44927</v>
      </c>
      <c r="G9" s="96" t="s">
        <v>129</v>
      </c>
      <c r="H9" s="97">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
        <f>IFERROR(IF(B10="","",SUBTOTAL(3,$B$9:$B10)),"-")</f>
        <v>2</v>
      </c>
      <c r="B10" s="2" t="s">
        <v>141</v>
      </c>
      <c r="C10" s="7" t="s">
        <v>22</v>
      </c>
      <c r="D10" s="3" t="s">
        <v>110</v>
      </c>
      <c r="E10" s="4">
        <v>44105</v>
      </c>
      <c r="F10" s="4">
        <v>44986</v>
      </c>
      <c r="G10" s="98" t="s">
        <v>130</v>
      </c>
      <c r="H10" s="99">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
        <f>IFERROR(IF(B11="","",SUBTOTAL(3,$B$9:$B11)),"-")</f>
        <v>3</v>
      </c>
      <c r="B11" s="2" t="s">
        <v>142</v>
      </c>
      <c r="C11" s="7" t="s">
        <v>23</v>
      </c>
      <c r="D11" s="3" t="s">
        <v>110</v>
      </c>
      <c r="E11" s="4">
        <v>43922</v>
      </c>
      <c r="F11" s="4">
        <v>44866</v>
      </c>
      <c r="G11" s="98" t="s">
        <v>131</v>
      </c>
      <c r="H11" s="99">
        <v>44231</v>
      </c>
      <c r="I11" s="3">
        <v>9</v>
      </c>
      <c r="J11" s="3" t="s">
        <v>103</v>
      </c>
      <c r="K11" s="6" t="s">
        <v>104</v>
      </c>
      <c r="L11" s="6" t="s">
        <v>105</v>
      </c>
      <c r="M11" s="3" t="s">
        <v>112</v>
      </c>
      <c r="N11" s="3" t="s">
        <v>245</v>
      </c>
      <c r="O11" s="3" t="s">
        <v>246</v>
      </c>
      <c r="P11" s="2" t="s">
        <v>247</v>
      </c>
      <c r="Q11" s="2" t="s">
        <v>140</v>
      </c>
      <c r="R11" s="2"/>
      <c r="S11" s="2" t="s">
        <v>140</v>
      </c>
    </row>
    <row r="12" spans="1:19" ht="21.6" customHeight="1" x14ac:dyDescent="0.25">
      <c r="A12" s="1">
        <f>IFERROR(IF(B12="","",SUBTOTAL(3,$B$9:$B12)),"-")</f>
        <v>4</v>
      </c>
      <c r="B12" s="2" t="s">
        <v>143</v>
      </c>
      <c r="C12" s="7" t="s">
        <v>24</v>
      </c>
      <c r="D12" s="3" t="s">
        <v>113</v>
      </c>
      <c r="E12" s="4">
        <v>44652</v>
      </c>
      <c r="F12" s="4">
        <v>45292</v>
      </c>
      <c r="G12" s="98" t="s">
        <v>132</v>
      </c>
      <c r="H12" s="99">
        <v>44567</v>
      </c>
      <c r="I12" s="3">
        <v>8</v>
      </c>
      <c r="J12" s="3" t="s">
        <v>107</v>
      </c>
      <c r="K12" s="6" t="s">
        <v>104</v>
      </c>
      <c r="L12" s="6" t="s">
        <v>105</v>
      </c>
      <c r="M12" s="3" t="s">
        <v>112</v>
      </c>
      <c r="N12" s="3" t="s">
        <v>248</v>
      </c>
      <c r="O12" s="3" t="s">
        <v>249</v>
      </c>
      <c r="P12" s="2" t="s">
        <v>250</v>
      </c>
      <c r="Q12" s="2" t="s">
        <v>140</v>
      </c>
      <c r="R12" s="2"/>
      <c r="S12" s="2" t="s">
        <v>140</v>
      </c>
    </row>
    <row r="13" spans="1:19" ht="21.6" customHeight="1" x14ac:dyDescent="0.25">
      <c r="A13" s="1">
        <f>IFERROR(IF(B13="","",SUBTOTAL(3,$B$9:$B13)),"-")</f>
        <v>5</v>
      </c>
      <c r="B13" s="2" t="s">
        <v>144</v>
      </c>
      <c r="C13" s="7" t="s">
        <v>25</v>
      </c>
      <c r="D13" s="3" t="s">
        <v>122</v>
      </c>
      <c r="E13" s="4">
        <v>43191</v>
      </c>
      <c r="F13" s="4">
        <v>44621</v>
      </c>
      <c r="G13" s="98" t="s">
        <v>133</v>
      </c>
      <c r="H13" s="99">
        <v>43833</v>
      </c>
      <c r="I13" s="3">
        <v>8</v>
      </c>
      <c r="J13" s="3" t="s">
        <v>103</v>
      </c>
      <c r="K13" s="6" t="s">
        <v>104</v>
      </c>
      <c r="L13" s="6" t="s">
        <v>105</v>
      </c>
      <c r="M13" s="3" t="s">
        <v>112</v>
      </c>
      <c r="N13" s="3" t="s">
        <v>251</v>
      </c>
      <c r="O13" s="3" t="s">
        <v>252</v>
      </c>
      <c r="P13" s="2" t="s">
        <v>253</v>
      </c>
      <c r="Q13" s="2" t="s">
        <v>140</v>
      </c>
      <c r="R13" s="2"/>
      <c r="S13" s="2" t="s">
        <v>140</v>
      </c>
    </row>
    <row r="14" spans="1:19" ht="21.6" customHeight="1" x14ac:dyDescent="0.25">
      <c r="A14" s="1">
        <f>IFERROR(IF(B14="","",SUBTOTAL(3,$B$9:$B14)),"-")</f>
        <v>6</v>
      </c>
      <c r="B14" s="2" t="s">
        <v>145</v>
      </c>
      <c r="C14" s="7" t="s">
        <v>26</v>
      </c>
      <c r="D14" s="3" t="s">
        <v>115</v>
      </c>
      <c r="E14" s="4">
        <v>44652</v>
      </c>
      <c r="F14" s="4">
        <v>44774</v>
      </c>
      <c r="G14" s="98" t="s">
        <v>123</v>
      </c>
      <c r="H14" s="99">
        <v>44351</v>
      </c>
      <c r="I14" s="3">
        <v>8</v>
      </c>
      <c r="J14" s="3" t="s">
        <v>120</v>
      </c>
      <c r="K14" s="6" t="s">
        <v>106</v>
      </c>
      <c r="L14" s="6" t="s">
        <v>105</v>
      </c>
      <c r="M14" s="3" t="s">
        <v>125</v>
      </c>
      <c r="N14" s="3" t="s">
        <v>254</v>
      </c>
      <c r="O14" s="3" t="s">
        <v>255</v>
      </c>
      <c r="P14" s="2" t="s">
        <v>256</v>
      </c>
      <c r="Q14" s="2" t="s">
        <v>140</v>
      </c>
      <c r="R14" s="2"/>
      <c r="S14" s="2" t="s">
        <v>140</v>
      </c>
    </row>
    <row r="15" spans="1:19" ht="21.6" customHeight="1" x14ac:dyDescent="0.25">
      <c r="A15" s="1">
        <f>IFERROR(IF(B15="","",SUBTOTAL(3,$B$9:$B15)),"-")</f>
        <v>7</v>
      </c>
      <c r="B15" s="53" t="s">
        <v>146</v>
      </c>
      <c r="C15" s="7" t="s">
        <v>27</v>
      </c>
      <c r="D15" s="3" t="s">
        <v>110</v>
      </c>
      <c r="E15" s="4">
        <v>45017</v>
      </c>
      <c r="F15" s="4">
        <v>45292</v>
      </c>
      <c r="G15" s="98" t="s">
        <v>126</v>
      </c>
      <c r="H15" s="99">
        <v>44351</v>
      </c>
      <c r="I15" s="3">
        <v>8</v>
      </c>
      <c r="J15" s="3" t="s">
        <v>107</v>
      </c>
      <c r="K15" s="6" t="s">
        <v>106</v>
      </c>
      <c r="L15" s="6" t="s">
        <v>105</v>
      </c>
      <c r="M15" s="3" t="s">
        <v>125</v>
      </c>
      <c r="N15" s="3" t="s">
        <v>257</v>
      </c>
      <c r="O15" s="3" t="s">
        <v>258</v>
      </c>
      <c r="P15" s="2" t="s">
        <v>259</v>
      </c>
      <c r="Q15" s="2" t="s">
        <v>140</v>
      </c>
      <c r="R15" s="2"/>
      <c r="S15" s="2" t="s">
        <v>140</v>
      </c>
    </row>
    <row r="16" spans="1:19" ht="21.6" customHeight="1" x14ac:dyDescent="0.25">
      <c r="A16" s="1">
        <f>IFERROR(IF(B16="","",SUBTOTAL(3,$B$9:$B16)),"-")</f>
        <v>8</v>
      </c>
      <c r="B16" s="53" t="s">
        <v>147</v>
      </c>
      <c r="C16" s="7" t="s">
        <v>28</v>
      </c>
      <c r="D16" s="3" t="s">
        <v>116</v>
      </c>
      <c r="E16" s="4">
        <v>44835</v>
      </c>
      <c r="F16" s="4">
        <v>44927</v>
      </c>
      <c r="G16" s="98" t="s">
        <v>121</v>
      </c>
      <c r="H16" s="99">
        <v>44277</v>
      </c>
      <c r="I16" s="3">
        <v>7</v>
      </c>
      <c r="J16" s="3" t="s">
        <v>120</v>
      </c>
      <c r="K16" s="6" t="s">
        <v>106</v>
      </c>
      <c r="L16" s="6" t="s">
        <v>105</v>
      </c>
      <c r="M16" s="3" t="s">
        <v>114</v>
      </c>
      <c r="N16" s="3" t="s">
        <v>260</v>
      </c>
      <c r="O16" s="3" t="s">
        <v>261</v>
      </c>
      <c r="P16" s="2" t="s">
        <v>262</v>
      </c>
      <c r="Q16" s="20" t="s">
        <v>140</v>
      </c>
      <c r="R16" s="20" t="s">
        <v>502</v>
      </c>
      <c r="S16" s="2" t="s">
        <v>140</v>
      </c>
    </row>
    <row r="17" spans="1:19" ht="21.6" customHeight="1" x14ac:dyDescent="0.25">
      <c r="A17" s="1">
        <f>IFERROR(IF(B17="","",SUBTOTAL(3,$B$9:$B17)),"-")</f>
        <v>9</v>
      </c>
      <c r="B17" s="53" t="s">
        <v>148</v>
      </c>
      <c r="C17" s="7" t="s">
        <v>29</v>
      </c>
      <c r="D17" s="3" t="s">
        <v>116</v>
      </c>
      <c r="E17" s="4">
        <v>45017</v>
      </c>
      <c r="F17" s="4">
        <v>44835</v>
      </c>
      <c r="G17" s="98" t="s">
        <v>127</v>
      </c>
      <c r="H17" s="99">
        <v>44277</v>
      </c>
      <c r="I17" s="3">
        <v>5</v>
      </c>
      <c r="J17" s="3" t="s">
        <v>118</v>
      </c>
      <c r="K17" s="6" t="s">
        <v>106</v>
      </c>
      <c r="L17" s="6" t="s">
        <v>105</v>
      </c>
      <c r="M17" s="3" t="s">
        <v>114</v>
      </c>
      <c r="N17" s="3" t="s">
        <v>263</v>
      </c>
      <c r="O17" s="3" t="s">
        <v>264</v>
      </c>
      <c r="P17" s="2" t="s">
        <v>265</v>
      </c>
      <c r="Q17" s="20" t="s">
        <v>140</v>
      </c>
      <c r="R17" s="20" t="s">
        <v>501</v>
      </c>
      <c r="S17" s="2" t="s">
        <v>140</v>
      </c>
    </row>
    <row r="18" spans="1:19" ht="21.6" customHeight="1" x14ac:dyDescent="0.25">
      <c r="A18" s="1">
        <f>IFERROR(IF(B18="","",SUBTOTAL(3,$B$9:$B18)),"-")</f>
        <v>10</v>
      </c>
      <c r="B18" s="53" t="s">
        <v>149</v>
      </c>
      <c r="C18" s="7" t="s">
        <v>30</v>
      </c>
      <c r="D18" s="3" t="s">
        <v>116</v>
      </c>
      <c r="E18" s="4">
        <v>45017</v>
      </c>
      <c r="F18" s="4">
        <v>44835</v>
      </c>
      <c r="G18" s="98" t="s">
        <v>117</v>
      </c>
      <c r="H18" s="99">
        <v>44608</v>
      </c>
      <c r="I18" s="3">
        <v>5</v>
      </c>
      <c r="J18" s="3" t="s">
        <v>118</v>
      </c>
      <c r="K18" s="6" t="s">
        <v>106</v>
      </c>
      <c r="L18" s="6" t="s">
        <v>105</v>
      </c>
      <c r="M18" s="3" t="s">
        <v>114</v>
      </c>
      <c r="N18" s="3" t="s">
        <v>266</v>
      </c>
      <c r="O18" s="3" t="s">
        <v>267</v>
      </c>
      <c r="P18" s="2" t="s">
        <v>268</v>
      </c>
      <c r="Q18" s="20" t="s">
        <v>140</v>
      </c>
      <c r="R18" s="21" t="s">
        <v>501</v>
      </c>
      <c r="S18" s="2" t="s">
        <v>140</v>
      </c>
    </row>
    <row r="19" spans="1:19" ht="21.6" customHeight="1" x14ac:dyDescent="0.25">
      <c r="A19" s="1">
        <f>IFERROR(IF(B19="","",SUBTOTAL(3,$B$9:$B19)),"-")</f>
        <v>11</v>
      </c>
      <c r="B19" s="2" t="s">
        <v>269</v>
      </c>
      <c r="C19" s="7" t="s">
        <v>31</v>
      </c>
      <c r="D19" s="3" t="s">
        <v>116</v>
      </c>
      <c r="E19" s="4">
        <v>45017</v>
      </c>
      <c r="F19" s="4">
        <v>45292</v>
      </c>
      <c r="G19" s="98" t="s">
        <v>117</v>
      </c>
      <c r="H19" s="99">
        <v>44608</v>
      </c>
      <c r="I19" s="3">
        <v>5</v>
      </c>
      <c r="J19" s="3" t="s">
        <v>107</v>
      </c>
      <c r="K19" s="6" t="s">
        <v>106</v>
      </c>
      <c r="L19" s="6" t="s">
        <v>105</v>
      </c>
      <c r="M19" s="3" t="s">
        <v>114</v>
      </c>
      <c r="N19" s="3" t="s">
        <v>270</v>
      </c>
      <c r="O19" s="3" t="s">
        <v>271</v>
      </c>
      <c r="P19" s="2" t="s">
        <v>272</v>
      </c>
      <c r="Q19" s="20" t="s">
        <v>140</v>
      </c>
      <c r="R19" s="23" t="s">
        <v>237</v>
      </c>
      <c r="S19" s="2" t="s">
        <v>140</v>
      </c>
    </row>
    <row r="20" spans="1:19" ht="21.6" customHeight="1" x14ac:dyDescent="0.25">
      <c r="A20" s="1">
        <f>IFERROR(IF(B20="","",SUBTOTAL(3,$B$9:$B20)),"-")</f>
        <v>12</v>
      </c>
      <c r="B20" s="2" t="s">
        <v>225</v>
      </c>
      <c r="C20" s="7" t="s">
        <v>95</v>
      </c>
      <c r="D20" s="3" t="s">
        <v>119</v>
      </c>
      <c r="E20" s="4">
        <v>43739</v>
      </c>
      <c r="F20" s="4">
        <v>44986</v>
      </c>
      <c r="G20" s="98" t="s">
        <v>117</v>
      </c>
      <c r="H20" s="99">
        <v>44928</v>
      </c>
      <c r="I20" s="3">
        <v>5</v>
      </c>
      <c r="J20" s="3" t="s">
        <v>118</v>
      </c>
      <c r="K20" s="6" t="s">
        <v>104</v>
      </c>
      <c r="L20" s="6" t="s">
        <v>105</v>
      </c>
      <c r="M20" s="3" t="s">
        <v>114</v>
      </c>
      <c r="N20" s="3" t="s">
        <v>273</v>
      </c>
      <c r="O20" s="3" t="s">
        <v>274</v>
      </c>
      <c r="P20" s="2" t="s">
        <v>275</v>
      </c>
      <c r="Q20" s="20" t="s">
        <v>140</v>
      </c>
      <c r="R20" s="22" t="s">
        <v>501</v>
      </c>
      <c r="S20" s="2" t="s">
        <v>140</v>
      </c>
    </row>
    <row r="21" spans="1:19" s="52" customFormat="1" ht="21.6" customHeight="1" x14ac:dyDescent="0.25">
      <c r="A21" s="46">
        <f>IFERROR(IF(B21="","",SUBTOTAL(3,$B$9:$B21)),"-")</f>
        <v>13</v>
      </c>
      <c r="B21" s="47" t="s">
        <v>150</v>
      </c>
      <c r="C21" s="48" t="s">
        <v>32</v>
      </c>
      <c r="D21" s="49" t="s">
        <v>110</v>
      </c>
      <c r="E21" s="50">
        <v>44105</v>
      </c>
      <c r="F21" s="50">
        <v>44652</v>
      </c>
      <c r="G21" s="100" t="s">
        <v>135</v>
      </c>
      <c r="H21" s="101">
        <v>44508</v>
      </c>
      <c r="I21" s="49">
        <v>8</v>
      </c>
      <c r="J21" s="49" t="s">
        <v>107</v>
      </c>
      <c r="K21" s="51" t="s">
        <v>104</v>
      </c>
      <c r="L21" s="51" t="s">
        <v>105</v>
      </c>
      <c r="M21" s="49" t="s">
        <v>112</v>
      </c>
      <c r="N21" s="49" t="s">
        <v>276</v>
      </c>
      <c r="O21" s="49" t="s">
        <v>277</v>
      </c>
      <c r="P21" s="47" t="s">
        <v>278</v>
      </c>
      <c r="Q21" s="47" t="s">
        <v>279</v>
      </c>
      <c r="R21" s="47"/>
      <c r="S21" s="47" t="s">
        <v>279</v>
      </c>
    </row>
    <row r="22" spans="1:19" ht="21.6" customHeight="1" x14ac:dyDescent="0.25">
      <c r="A22" s="1">
        <f>IFERROR(IF(B22="","",SUBTOTAL(3,$B$9:$B22)),"-")</f>
        <v>14</v>
      </c>
      <c r="B22" s="2" t="s">
        <v>151</v>
      </c>
      <c r="C22" s="7" t="s">
        <v>33</v>
      </c>
      <c r="D22" s="3" t="s">
        <v>115</v>
      </c>
      <c r="E22" s="4">
        <v>44835</v>
      </c>
      <c r="F22" s="4">
        <v>44927</v>
      </c>
      <c r="G22" s="98" t="s">
        <v>136</v>
      </c>
      <c r="H22" s="99">
        <v>44711</v>
      </c>
      <c r="I22" s="3">
        <v>8</v>
      </c>
      <c r="J22" s="3" t="s">
        <v>107</v>
      </c>
      <c r="K22" s="6" t="s">
        <v>104</v>
      </c>
      <c r="L22" s="6" t="s">
        <v>105</v>
      </c>
      <c r="M22" s="3" t="s">
        <v>125</v>
      </c>
      <c r="N22" s="3" t="s">
        <v>280</v>
      </c>
      <c r="O22" s="3" t="s">
        <v>281</v>
      </c>
      <c r="P22" s="2" t="s">
        <v>282</v>
      </c>
      <c r="Q22" s="2" t="s">
        <v>279</v>
      </c>
      <c r="R22" s="2"/>
      <c r="S22" s="2" t="s">
        <v>279</v>
      </c>
    </row>
    <row r="23" spans="1:19" ht="21.6" customHeight="1" x14ac:dyDescent="0.25">
      <c r="A23" s="1">
        <f>IFERROR(IF(B23="","",SUBTOTAL(3,$B$9:$B23)),"-")</f>
        <v>15</v>
      </c>
      <c r="B23" s="2" t="s">
        <v>152</v>
      </c>
      <c r="C23" s="7" t="s">
        <v>34</v>
      </c>
      <c r="D23" s="3" t="s">
        <v>110</v>
      </c>
      <c r="E23" s="4">
        <v>44287</v>
      </c>
      <c r="F23" s="4">
        <v>44986</v>
      </c>
      <c r="G23" s="98" t="s">
        <v>137</v>
      </c>
      <c r="H23" s="99">
        <v>44816</v>
      </c>
      <c r="I23" s="3">
        <v>8</v>
      </c>
      <c r="J23" s="3" t="s">
        <v>107</v>
      </c>
      <c r="K23" s="6" t="s">
        <v>104</v>
      </c>
      <c r="L23" s="6" t="s">
        <v>105</v>
      </c>
      <c r="M23" s="3" t="s">
        <v>125</v>
      </c>
      <c r="N23" s="3" t="s">
        <v>283</v>
      </c>
      <c r="O23" s="3" t="s">
        <v>284</v>
      </c>
      <c r="P23" s="2" t="s">
        <v>285</v>
      </c>
      <c r="Q23" s="2" t="s">
        <v>279</v>
      </c>
      <c r="R23" s="2"/>
      <c r="S23" s="2" t="s">
        <v>279</v>
      </c>
    </row>
    <row r="24" spans="1:19" ht="21.6" customHeight="1" x14ac:dyDescent="0.25">
      <c r="A24" s="1">
        <f>IFERROR(IF(B24="","",SUBTOTAL(3,$B$9:$B24)),"-")</f>
        <v>16</v>
      </c>
      <c r="B24" s="2" t="s">
        <v>153</v>
      </c>
      <c r="C24" s="7" t="s">
        <v>18</v>
      </c>
      <c r="D24" s="3" t="s">
        <v>116</v>
      </c>
      <c r="E24" s="4">
        <v>44652</v>
      </c>
      <c r="F24" s="4">
        <v>45292</v>
      </c>
      <c r="G24" s="98" t="s">
        <v>134</v>
      </c>
      <c r="H24" s="99">
        <v>44816</v>
      </c>
      <c r="I24" s="3">
        <v>8</v>
      </c>
      <c r="J24" s="3" t="s">
        <v>107</v>
      </c>
      <c r="K24" s="6" t="s">
        <v>106</v>
      </c>
      <c r="L24" s="6" t="s">
        <v>105</v>
      </c>
      <c r="M24" s="3" t="s">
        <v>125</v>
      </c>
      <c r="N24" s="3" t="s">
        <v>286</v>
      </c>
      <c r="O24" s="3" t="s">
        <v>287</v>
      </c>
      <c r="P24" s="2" t="s">
        <v>288</v>
      </c>
      <c r="Q24" s="2" t="s">
        <v>279</v>
      </c>
      <c r="R24" s="2"/>
      <c r="S24" s="2" t="s">
        <v>279</v>
      </c>
    </row>
    <row r="25" spans="1:19" s="52" customFormat="1" ht="21.6" customHeight="1" x14ac:dyDescent="0.25">
      <c r="A25" s="46">
        <f>IFERROR(IF(B25="","",SUBTOTAL(3,$B$9:$B25)),"-")</f>
        <v>17</v>
      </c>
      <c r="B25" s="47" t="s">
        <v>154</v>
      </c>
      <c r="C25" s="48" t="s">
        <v>35</v>
      </c>
      <c r="D25" s="49" t="s">
        <v>110</v>
      </c>
      <c r="E25" s="50">
        <v>44287</v>
      </c>
      <c r="F25" s="50">
        <v>44593</v>
      </c>
      <c r="G25" s="100" t="s">
        <v>135</v>
      </c>
      <c r="H25" s="101">
        <v>44747</v>
      </c>
      <c r="I25" s="49">
        <v>9</v>
      </c>
      <c r="J25" s="49" t="s">
        <v>103</v>
      </c>
      <c r="K25" s="51" t="s">
        <v>104</v>
      </c>
      <c r="L25" s="51" t="s">
        <v>105</v>
      </c>
      <c r="M25" s="49" t="s">
        <v>112</v>
      </c>
      <c r="N25" s="49" t="s">
        <v>289</v>
      </c>
      <c r="O25" s="49" t="s">
        <v>290</v>
      </c>
      <c r="P25" s="47" t="s">
        <v>291</v>
      </c>
      <c r="Q25" s="47" t="s">
        <v>155</v>
      </c>
      <c r="R25" s="47"/>
      <c r="S25" s="47" t="s">
        <v>155</v>
      </c>
    </row>
    <row r="26" spans="1:19" ht="21.6" customHeight="1" x14ac:dyDescent="0.25">
      <c r="A26" s="1">
        <f>IFERROR(IF(B26="","",SUBTOTAL(3,$B$9:$B26)),"-")</f>
        <v>18</v>
      </c>
      <c r="B26" s="2" t="s">
        <v>156</v>
      </c>
      <c r="C26" s="7" t="s">
        <v>36</v>
      </c>
      <c r="D26" s="3" t="s">
        <v>110</v>
      </c>
      <c r="E26" s="4">
        <v>43922</v>
      </c>
      <c r="F26" s="4">
        <v>44774</v>
      </c>
      <c r="G26" s="98" t="s">
        <v>136</v>
      </c>
      <c r="H26" s="99">
        <v>44130</v>
      </c>
      <c r="I26" s="3">
        <v>8</v>
      </c>
      <c r="J26" s="3" t="s">
        <v>107</v>
      </c>
      <c r="K26" s="6" t="s">
        <v>104</v>
      </c>
      <c r="L26" s="6" t="s">
        <v>105</v>
      </c>
      <c r="M26" s="3" t="s">
        <v>125</v>
      </c>
      <c r="N26" s="3" t="s">
        <v>292</v>
      </c>
      <c r="O26" s="3" t="s">
        <v>293</v>
      </c>
      <c r="P26" s="2" t="s">
        <v>294</v>
      </c>
      <c r="Q26" s="2" t="s">
        <v>155</v>
      </c>
      <c r="R26" s="2"/>
      <c r="S26" s="2" t="s">
        <v>155</v>
      </c>
    </row>
    <row r="27" spans="1:19" ht="21.6" customHeight="1" x14ac:dyDescent="0.25">
      <c r="A27" s="1">
        <f>IFERROR(IF(B27="","",SUBTOTAL(3,$B$9:$B27)),"-")</f>
        <v>19</v>
      </c>
      <c r="B27" s="2" t="s">
        <v>157</v>
      </c>
      <c r="C27" s="7" t="s">
        <v>38</v>
      </c>
      <c r="D27" s="3" t="s">
        <v>110</v>
      </c>
      <c r="E27" s="4">
        <v>41730</v>
      </c>
      <c r="F27" s="4">
        <v>44986</v>
      </c>
      <c r="G27" s="98" t="s">
        <v>138</v>
      </c>
      <c r="H27" s="99">
        <v>42732</v>
      </c>
      <c r="I27" s="3">
        <v>8</v>
      </c>
      <c r="J27" s="3" t="s">
        <v>118</v>
      </c>
      <c r="K27" s="6" t="s">
        <v>106</v>
      </c>
      <c r="L27" s="6" t="s">
        <v>105</v>
      </c>
      <c r="M27" s="3" t="s">
        <v>125</v>
      </c>
      <c r="N27" s="3" t="s">
        <v>295</v>
      </c>
      <c r="O27" s="3" t="s">
        <v>296</v>
      </c>
      <c r="P27" s="2" t="s">
        <v>297</v>
      </c>
      <c r="Q27" s="2" t="s">
        <v>155</v>
      </c>
      <c r="R27" s="2"/>
      <c r="S27" s="2" t="s">
        <v>155</v>
      </c>
    </row>
    <row r="28" spans="1:19" ht="21.6" customHeight="1" x14ac:dyDescent="0.25">
      <c r="A28" s="1">
        <f>IFERROR(IF(B28="","",SUBTOTAL(3,$B$9:$B28)),"-")</f>
        <v>20</v>
      </c>
      <c r="B28" s="2" t="s">
        <v>158</v>
      </c>
      <c r="C28" s="7" t="s">
        <v>37</v>
      </c>
      <c r="D28" s="3" t="s">
        <v>110</v>
      </c>
      <c r="E28" s="4">
        <v>42095</v>
      </c>
      <c r="F28" s="4">
        <v>44621</v>
      </c>
      <c r="G28" s="98" t="s">
        <v>134</v>
      </c>
      <c r="H28" s="99">
        <v>44130</v>
      </c>
      <c r="I28" s="3">
        <v>8</v>
      </c>
      <c r="J28" s="3" t="s">
        <v>118</v>
      </c>
      <c r="K28" s="6" t="s">
        <v>106</v>
      </c>
      <c r="L28" s="6" t="s">
        <v>105</v>
      </c>
      <c r="M28" s="3" t="s">
        <v>125</v>
      </c>
      <c r="N28" s="3" t="s">
        <v>298</v>
      </c>
      <c r="O28" s="3" t="s">
        <v>299</v>
      </c>
      <c r="P28" s="2" t="s">
        <v>300</v>
      </c>
      <c r="Q28" s="2" t="s">
        <v>155</v>
      </c>
      <c r="R28" s="2"/>
      <c r="S28" s="2" t="s">
        <v>155</v>
      </c>
    </row>
    <row r="29" spans="1:19" ht="21.6" customHeight="1" x14ac:dyDescent="0.25">
      <c r="A29" s="1">
        <f>IFERROR(IF(B29="","",SUBTOTAL(3,$B$9:$B29)),"-")</f>
        <v>21</v>
      </c>
      <c r="B29" s="2" t="s">
        <v>159</v>
      </c>
      <c r="C29" s="7" t="s">
        <v>39</v>
      </c>
      <c r="D29" s="3" t="s">
        <v>119</v>
      </c>
      <c r="E29" s="4">
        <v>44835</v>
      </c>
      <c r="F29" s="4">
        <v>45292</v>
      </c>
      <c r="G29" s="98" t="s">
        <v>117</v>
      </c>
      <c r="H29" s="99">
        <v>44277</v>
      </c>
      <c r="I29" s="3">
        <v>5</v>
      </c>
      <c r="J29" s="3" t="s">
        <v>118</v>
      </c>
      <c r="K29" s="6" t="s">
        <v>104</v>
      </c>
      <c r="L29" s="6" t="s">
        <v>105</v>
      </c>
      <c r="M29" s="3" t="s">
        <v>114</v>
      </c>
      <c r="N29" s="3" t="s">
        <v>301</v>
      </c>
      <c r="O29" s="3" t="s">
        <v>302</v>
      </c>
      <c r="P29" s="2" t="s">
        <v>303</v>
      </c>
      <c r="Q29" s="20" t="s">
        <v>155</v>
      </c>
      <c r="R29" s="20" t="s">
        <v>501</v>
      </c>
      <c r="S29" s="2" t="s">
        <v>155</v>
      </c>
    </row>
    <row r="30" spans="1:19" s="52" customFormat="1" ht="21.6" customHeight="1" x14ac:dyDescent="0.25">
      <c r="A30" s="46">
        <f>IFERROR(IF(B30="","",SUBTOTAL(3,$B$9:$B30)),"-")</f>
        <v>22</v>
      </c>
      <c r="B30" s="47" t="s">
        <v>160</v>
      </c>
      <c r="C30" s="48" t="s">
        <v>40</v>
      </c>
      <c r="D30" s="49" t="s">
        <v>113</v>
      </c>
      <c r="E30" s="50">
        <v>45200</v>
      </c>
      <c r="F30" s="50">
        <v>44927</v>
      </c>
      <c r="G30" s="100" t="s">
        <v>135</v>
      </c>
      <c r="H30" s="101">
        <v>43336</v>
      </c>
      <c r="I30" s="49">
        <v>9</v>
      </c>
      <c r="J30" s="49" t="s">
        <v>103</v>
      </c>
      <c r="K30" s="51" t="s">
        <v>104</v>
      </c>
      <c r="L30" s="51" t="s">
        <v>105</v>
      </c>
      <c r="M30" s="49" t="s">
        <v>112</v>
      </c>
      <c r="N30" s="49" t="s">
        <v>304</v>
      </c>
      <c r="O30" s="49" t="s">
        <v>305</v>
      </c>
      <c r="P30" s="47" t="s">
        <v>306</v>
      </c>
      <c r="Q30" s="47" t="s">
        <v>307</v>
      </c>
      <c r="R30" s="47"/>
      <c r="S30" s="47" t="s">
        <v>307</v>
      </c>
    </row>
    <row r="31" spans="1:19" ht="21.6" customHeight="1" x14ac:dyDescent="0.25">
      <c r="A31" s="1">
        <f>IFERROR(IF(B31="","",SUBTOTAL(3,$B$9:$B31)),"-")</f>
        <v>23</v>
      </c>
      <c r="B31" s="2" t="s">
        <v>161</v>
      </c>
      <c r="C31" s="7" t="s">
        <v>41</v>
      </c>
      <c r="D31" s="3" t="s">
        <v>115</v>
      </c>
      <c r="E31" s="4">
        <v>44470</v>
      </c>
      <c r="F31" s="4">
        <v>45292</v>
      </c>
      <c r="G31" s="98" t="s">
        <v>136</v>
      </c>
      <c r="H31" s="99">
        <v>44105</v>
      </c>
      <c r="I31" s="3">
        <v>8</v>
      </c>
      <c r="J31" s="3" t="s">
        <v>107</v>
      </c>
      <c r="K31" s="6" t="s">
        <v>106</v>
      </c>
      <c r="L31" s="6" t="s">
        <v>105</v>
      </c>
      <c r="M31" s="3" t="s">
        <v>125</v>
      </c>
      <c r="N31" s="3" t="s">
        <v>308</v>
      </c>
      <c r="O31" s="3" t="s">
        <v>309</v>
      </c>
      <c r="P31" s="2" t="s">
        <v>310</v>
      </c>
      <c r="Q31" s="2" t="s">
        <v>307</v>
      </c>
      <c r="R31" s="2"/>
      <c r="S31" s="2" t="s">
        <v>307</v>
      </c>
    </row>
    <row r="32" spans="1:19" ht="21.6" customHeight="1" x14ac:dyDescent="0.25">
      <c r="A32" s="1">
        <f>IFERROR(IF(B32="","",SUBTOTAL(3,$B$9:$B32)),"-")</f>
        <v>24</v>
      </c>
      <c r="B32" s="2" t="s">
        <v>162</v>
      </c>
      <c r="C32" s="7" t="s">
        <v>42</v>
      </c>
      <c r="D32" s="3" t="s">
        <v>110</v>
      </c>
      <c r="E32" s="4">
        <v>45200</v>
      </c>
      <c r="F32" s="4">
        <v>45292</v>
      </c>
      <c r="G32" s="98" t="s">
        <v>137</v>
      </c>
      <c r="H32" s="99">
        <v>43336</v>
      </c>
      <c r="I32" s="3">
        <v>8</v>
      </c>
      <c r="J32" s="3" t="s">
        <v>107</v>
      </c>
      <c r="K32" s="6" t="s">
        <v>104</v>
      </c>
      <c r="L32" s="6" t="s">
        <v>105</v>
      </c>
      <c r="M32" s="3" t="s">
        <v>125</v>
      </c>
      <c r="N32" s="3" t="s">
        <v>311</v>
      </c>
      <c r="O32" s="3" t="s">
        <v>312</v>
      </c>
      <c r="P32" s="2" t="s">
        <v>313</v>
      </c>
      <c r="Q32" s="2" t="s">
        <v>307</v>
      </c>
      <c r="R32" s="2"/>
      <c r="S32" s="2" t="s">
        <v>307</v>
      </c>
    </row>
    <row r="33" spans="1:19" ht="21.6" customHeight="1" x14ac:dyDescent="0.25">
      <c r="A33" s="1">
        <f>IFERROR(IF(B33="","",SUBTOTAL(3,$B$9:$B33)),"-")</f>
        <v>25</v>
      </c>
      <c r="B33" s="2" t="s">
        <v>163</v>
      </c>
      <c r="C33" s="7" t="s">
        <v>43</v>
      </c>
      <c r="D33" s="3" t="s">
        <v>115</v>
      </c>
      <c r="E33" s="4">
        <v>43922</v>
      </c>
      <c r="F33" s="4">
        <v>45292</v>
      </c>
      <c r="G33" s="98" t="s">
        <v>138</v>
      </c>
      <c r="H33" s="99">
        <v>43409</v>
      </c>
      <c r="I33" s="3">
        <v>8</v>
      </c>
      <c r="J33" s="3" t="s">
        <v>107</v>
      </c>
      <c r="K33" s="6" t="s">
        <v>106</v>
      </c>
      <c r="L33" s="6" t="s">
        <v>105</v>
      </c>
      <c r="M33" s="3" t="s">
        <v>125</v>
      </c>
      <c r="N33" s="3" t="s">
        <v>314</v>
      </c>
      <c r="O33" s="3" t="s">
        <v>315</v>
      </c>
      <c r="P33" s="2" t="s">
        <v>316</v>
      </c>
      <c r="Q33" s="2" t="s">
        <v>307</v>
      </c>
      <c r="R33" s="2"/>
      <c r="S33" s="2" t="s">
        <v>307</v>
      </c>
    </row>
    <row r="34" spans="1:19" s="52" customFormat="1" ht="21.6" customHeight="1" x14ac:dyDescent="0.25">
      <c r="A34" s="46">
        <f>IFERROR(IF(B34="","",SUBTOTAL(3,$B$9:$B34)),"-")</f>
        <v>26</v>
      </c>
      <c r="B34" s="47" t="s">
        <v>317</v>
      </c>
      <c r="C34" s="48" t="s">
        <v>44</v>
      </c>
      <c r="D34" s="49" t="s">
        <v>110</v>
      </c>
      <c r="E34" s="50">
        <v>44652</v>
      </c>
      <c r="F34" s="50">
        <v>45292</v>
      </c>
      <c r="G34" s="100" t="s">
        <v>135</v>
      </c>
      <c r="H34" s="101">
        <v>44280</v>
      </c>
      <c r="I34" s="49">
        <v>9</v>
      </c>
      <c r="J34" s="49" t="s">
        <v>103</v>
      </c>
      <c r="K34" s="51" t="s">
        <v>104</v>
      </c>
      <c r="L34" s="51" t="s">
        <v>105</v>
      </c>
      <c r="M34" s="49" t="s">
        <v>112</v>
      </c>
      <c r="N34" s="49" t="s">
        <v>318</v>
      </c>
      <c r="O34" s="49" t="s">
        <v>319</v>
      </c>
      <c r="P34" s="47" t="s">
        <v>320</v>
      </c>
      <c r="Q34" s="47" t="s">
        <v>164</v>
      </c>
      <c r="R34" s="47"/>
      <c r="S34" s="47" t="s">
        <v>164</v>
      </c>
    </row>
    <row r="35" spans="1:19" ht="21.6" customHeight="1" x14ac:dyDescent="0.25">
      <c r="A35" s="1">
        <f>IFERROR(IF(B35="","",SUBTOTAL(3,$B$9:$B35)),"-")</f>
        <v>27</v>
      </c>
      <c r="B35" s="2" t="s">
        <v>165</v>
      </c>
      <c r="C35" s="7" t="s">
        <v>45</v>
      </c>
      <c r="D35" s="3" t="s">
        <v>115</v>
      </c>
      <c r="E35" s="4">
        <v>44470</v>
      </c>
      <c r="F35" s="4">
        <v>45292</v>
      </c>
      <c r="G35" s="98" t="s">
        <v>136</v>
      </c>
      <c r="H35" s="99">
        <v>44280</v>
      </c>
      <c r="I35" s="3">
        <v>8</v>
      </c>
      <c r="J35" s="3" t="s">
        <v>107</v>
      </c>
      <c r="K35" s="6" t="s">
        <v>106</v>
      </c>
      <c r="L35" s="6" t="s">
        <v>105</v>
      </c>
      <c r="M35" s="3" t="s">
        <v>125</v>
      </c>
      <c r="N35" s="3" t="s">
        <v>321</v>
      </c>
      <c r="O35" s="3" t="s">
        <v>322</v>
      </c>
      <c r="P35" s="2" t="s">
        <v>323</v>
      </c>
      <c r="Q35" s="2" t="s">
        <v>164</v>
      </c>
      <c r="R35" s="2"/>
      <c r="S35" s="2" t="s">
        <v>164</v>
      </c>
    </row>
    <row r="36" spans="1:19" ht="21.6" customHeight="1" x14ac:dyDescent="0.25">
      <c r="A36" s="1">
        <f>IFERROR(IF(B36="","",SUBTOTAL(3,$B$9:$B36)),"-")</f>
        <v>28</v>
      </c>
      <c r="B36" s="2" t="s">
        <v>166</v>
      </c>
      <c r="C36" s="7" t="s">
        <v>19</v>
      </c>
      <c r="D36" s="3" t="s">
        <v>110</v>
      </c>
      <c r="E36" s="4">
        <v>44652</v>
      </c>
      <c r="F36" s="4">
        <v>44958</v>
      </c>
      <c r="G36" s="98" t="s">
        <v>137</v>
      </c>
      <c r="H36" s="99">
        <v>44810</v>
      </c>
      <c r="I36" s="3">
        <v>8</v>
      </c>
      <c r="J36" s="3" t="s">
        <v>107</v>
      </c>
      <c r="K36" s="6" t="s">
        <v>106</v>
      </c>
      <c r="L36" s="6" t="s">
        <v>105</v>
      </c>
      <c r="M36" s="3" t="s">
        <v>125</v>
      </c>
      <c r="N36" s="3" t="s">
        <v>324</v>
      </c>
      <c r="O36" s="3" t="s">
        <v>325</v>
      </c>
      <c r="P36" s="2" t="s">
        <v>326</v>
      </c>
      <c r="Q36" s="2" t="s">
        <v>164</v>
      </c>
      <c r="R36" s="2"/>
      <c r="S36" s="2" t="s">
        <v>164</v>
      </c>
    </row>
    <row r="37" spans="1:19" ht="21.6" customHeight="1" x14ac:dyDescent="0.25">
      <c r="A37" s="1">
        <f>IFERROR(IF(B37="","",SUBTOTAL(3,$B$9:$B37)),"-")</f>
        <v>29</v>
      </c>
      <c r="B37" s="2" t="s">
        <v>167</v>
      </c>
      <c r="C37" s="7" t="s">
        <v>46</v>
      </c>
      <c r="D37" s="3" t="s">
        <v>113</v>
      </c>
      <c r="E37" s="4">
        <v>40817</v>
      </c>
      <c r="F37" s="4">
        <v>44986</v>
      </c>
      <c r="G37" s="98" t="s">
        <v>138</v>
      </c>
      <c r="H37" s="99">
        <v>42732</v>
      </c>
      <c r="I37" s="3">
        <v>8</v>
      </c>
      <c r="J37" s="3" t="s">
        <v>107</v>
      </c>
      <c r="K37" s="6" t="s">
        <v>104</v>
      </c>
      <c r="L37" s="6" t="s">
        <v>105</v>
      </c>
      <c r="M37" s="3" t="s">
        <v>125</v>
      </c>
      <c r="N37" s="3" t="s">
        <v>327</v>
      </c>
      <c r="O37" s="3" t="s">
        <v>328</v>
      </c>
      <c r="P37" s="2" t="s">
        <v>329</v>
      </c>
      <c r="Q37" s="2" t="s">
        <v>164</v>
      </c>
      <c r="R37" s="2"/>
      <c r="S37" s="2" t="s">
        <v>164</v>
      </c>
    </row>
    <row r="38" spans="1:19" ht="21.6" customHeight="1" x14ac:dyDescent="0.25">
      <c r="A38" s="1">
        <f>IFERROR(IF(B38="","",SUBTOTAL(3,$B$9:$B38)),"-")</f>
        <v>30</v>
      </c>
      <c r="B38" s="2" t="s">
        <v>330</v>
      </c>
      <c r="C38" s="7" t="s">
        <v>47</v>
      </c>
      <c r="D38" s="3" t="s">
        <v>115</v>
      </c>
      <c r="E38" s="4">
        <v>44470</v>
      </c>
      <c r="F38" s="4">
        <v>44927</v>
      </c>
      <c r="G38" s="98" t="s">
        <v>134</v>
      </c>
      <c r="H38" s="99">
        <v>44200</v>
      </c>
      <c r="I38" s="3">
        <v>8</v>
      </c>
      <c r="J38" s="3" t="s">
        <v>107</v>
      </c>
      <c r="K38" s="6" t="s">
        <v>106</v>
      </c>
      <c r="L38" s="6" t="s">
        <v>105</v>
      </c>
      <c r="M38" s="3" t="s">
        <v>125</v>
      </c>
      <c r="N38" s="3" t="s">
        <v>331</v>
      </c>
      <c r="O38" s="3">
        <v>81270378378</v>
      </c>
      <c r="P38" s="2" t="s">
        <v>332</v>
      </c>
      <c r="Q38" s="2" t="s">
        <v>164</v>
      </c>
      <c r="R38" s="2"/>
      <c r="S38" s="2" t="s">
        <v>164</v>
      </c>
    </row>
    <row r="39" spans="1:19" s="52" customFormat="1" ht="21.6" customHeight="1" x14ac:dyDescent="0.25">
      <c r="A39" s="46">
        <f>IFERROR(IF(B39="","",SUBTOTAL(3,$B$9:$B39)),"-")</f>
        <v>31</v>
      </c>
      <c r="B39" s="47" t="s">
        <v>168</v>
      </c>
      <c r="C39" s="48" t="s">
        <v>48</v>
      </c>
      <c r="D39" s="49" t="s">
        <v>113</v>
      </c>
      <c r="E39" s="50">
        <v>45200</v>
      </c>
      <c r="F39" s="50">
        <v>45292</v>
      </c>
      <c r="G39" s="100" t="s">
        <v>135</v>
      </c>
      <c r="H39" s="101">
        <v>44130</v>
      </c>
      <c r="I39" s="49">
        <v>9</v>
      </c>
      <c r="J39" s="49" t="s">
        <v>107</v>
      </c>
      <c r="K39" s="51" t="s">
        <v>104</v>
      </c>
      <c r="L39" s="51" t="s">
        <v>105</v>
      </c>
      <c r="M39" s="49" t="s">
        <v>112</v>
      </c>
      <c r="N39" s="49" t="s">
        <v>333</v>
      </c>
      <c r="O39" s="49" t="s">
        <v>334</v>
      </c>
      <c r="P39" s="47" t="s">
        <v>335</v>
      </c>
      <c r="Q39" s="47" t="s">
        <v>169</v>
      </c>
      <c r="R39" s="47"/>
      <c r="S39" s="47" t="s">
        <v>169</v>
      </c>
    </row>
    <row r="40" spans="1:19" ht="21.6" customHeight="1" x14ac:dyDescent="0.25">
      <c r="A40" s="1">
        <f>IFERROR(IF(B40="","",SUBTOTAL(3,$B$9:$B40)),"-")</f>
        <v>32</v>
      </c>
      <c r="B40" s="2" t="s">
        <v>170</v>
      </c>
      <c r="C40" s="7" t="s">
        <v>49</v>
      </c>
      <c r="D40" s="3" t="s">
        <v>113</v>
      </c>
      <c r="E40" s="4">
        <v>45200</v>
      </c>
      <c r="F40" s="4">
        <v>44713</v>
      </c>
      <c r="G40" s="98" t="s">
        <v>137</v>
      </c>
      <c r="H40" s="99">
        <v>44747</v>
      </c>
      <c r="I40" s="3">
        <v>8</v>
      </c>
      <c r="J40" s="3" t="s">
        <v>103</v>
      </c>
      <c r="K40" s="6" t="s">
        <v>104</v>
      </c>
      <c r="L40" s="6" t="s">
        <v>105</v>
      </c>
      <c r="M40" s="3" t="s">
        <v>125</v>
      </c>
      <c r="N40" s="3" t="s">
        <v>336</v>
      </c>
      <c r="O40" s="3" t="s">
        <v>337</v>
      </c>
      <c r="P40" s="2" t="s">
        <v>338</v>
      </c>
      <c r="Q40" s="2" t="s">
        <v>169</v>
      </c>
      <c r="R40" s="2"/>
      <c r="S40" s="2" t="s">
        <v>169</v>
      </c>
    </row>
    <row r="41" spans="1:19" ht="21.6" customHeight="1" x14ac:dyDescent="0.25">
      <c r="A41" s="1">
        <f>IFERROR(IF(B41="","",SUBTOTAL(3,$B$9:$B41)),"-")</f>
        <v>33</v>
      </c>
      <c r="B41" s="2" t="s">
        <v>171</v>
      </c>
      <c r="C41" s="7" t="s">
        <v>50</v>
      </c>
      <c r="D41" s="3" t="s">
        <v>113</v>
      </c>
      <c r="E41" s="4">
        <v>43556</v>
      </c>
      <c r="F41" s="4">
        <v>44958</v>
      </c>
      <c r="G41" s="98" t="s">
        <v>138</v>
      </c>
      <c r="H41" s="99">
        <v>44231</v>
      </c>
      <c r="I41" s="3">
        <v>8</v>
      </c>
      <c r="J41" s="3" t="s">
        <v>107</v>
      </c>
      <c r="K41" s="6" t="s">
        <v>106</v>
      </c>
      <c r="L41" s="6" t="s">
        <v>105</v>
      </c>
      <c r="M41" s="3" t="s">
        <v>125</v>
      </c>
      <c r="N41" s="3" t="s">
        <v>339</v>
      </c>
      <c r="O41" s="3" t="s">
        <v>340</v>
      </c>
      <c r="P41" s="2" t="s">
        <v>341</v>
      </c>
      <c r="Q41" s="2" t="s">
        <v>169</v>
      </c>
      <c r="R41" s="2"/>
      <c r="S41" s="2" t="s">
        <v>169</v>
      </c>
    </row>
    <row r="42" spans="1:19" ht="21.6" customHeight="1" x14ac:dyDescent="0.25">
      <c r="A42" s="1">
        <f>IFERROR(IF(B42="","",SUBTOTAL(3,$B$9:$B42)),"-")</f>
        <v>34</v>
      </c>
      <c r="B42" s="2" t="s">
        <v>172</v>
      </c>
      <c r="C42" s="7" t="s">
        <v>51</v>
      </c>
      <c r="D42" s="3" t="s">
        <v>115</v>
      </c>
      <c r="E42" s="4">
        <v>44652</v>
      </c>
      <c r="F42" s="4">
        <v>44682</v>
      </c>
      <c r="G42" s="98" t="s">
        <v>134</v>
      </c>
      <c r="H42" s="99">
        <v>44470</v>
      </c>
      <c r="I42" s="3">
        <v>8</v>
      </c>
      <c r="J42" s="3" t="s">
        <v>107</v>
      </c>
      <c r="K42" s="6" t="s">
        <v>104</v>
      </c>
      <c r="L42" s="6" t="s">
        <v>105</v>
      </c>
      <c r="M42" s="3" t="s">
        <v>125</v>
      </c>
      <c r="N42" s="3" t="s">
        <v>342</v>
      </c>
      <c r="O42" s="3" t="s">
        <v>343</v>
      </c>
      <c r="P42" s="2" t="s">
        <v>344</v>
      </c>
      <c r="Q42" s="2" t="s">
        <v>169</v>
      </c>
      <c r="R42" s="2"/>
      <c r="S42" s="2" t="s">
        <v>169</v>
      </c>
    </row>
    <row r="43" spans="1:19" s="52" customFormat="1" ht="21.6" customHeight="1" x14ac:dyDescent="0.25">
      <c r="A43" s="46">
        <f>IFERROR(IF(B43="","",SUBTOTAL(3,$B$9:$B43)),"-")</f>
        <v>35</v>
      </c>
      <c r="B43" s="47" t="s">
        <v>173</v>
      </c>
      <c r="C43" s="48" t="s">
        <v>52</v>
      </c>
      <c r="D43" s="49" t="s">
        <v>110</v>
      </c>
      <c r="E43" s="50">
        <v>43922</v>
      </c>
      <c r="F43" s="50">
        <v>45047</v>
      </c>
      <c r="G43" s="100" t="s">
        <v>135</v>
      </c>
      <c r="H43" s="101">
        <v>44200</v>
      </c>
      <c r="I43" s="49">
        <v>9</v>
      </c>
      <c r="J43" s="49" t="s">
        <v>103</v>
      </c>
      <c r="K43" s="51" t="s">
        <v>104</v>
      </c>
      <c r="L43" s="51" t="s">
        <v>105</v>
      </c>
      <c r="M43" s="49" t="s">
        <v>112</v>
      </c>
      <c r="N43" s="49" t="s">
        <v>345</v>
      </c>
      <c r="O43" s="49" t="s">
        <v>346</v>
      </c>
      <c r="P43" s="47" t="s">
        <v>347</v>
      </c>
      <c r="Q43" s="47" t="s">
        <v>348</v>
      </c>
      <c r="R43" s="47"/>
      <c r="S43" s="47" t="s">
        <v>348</v>
      </c>
    </row>
    <row r="44" spans="1:19" ht="21.6" customHeight="1" x14ac:dyDescent="0.25">
      <c r="A44" s="1">
        <f>IFERROR(IF(B44="","",SUBTOTAL(3,$B$9:$B44)),"-")</f>
        <v>36</v>
      </c>
      <c r="B44" s="2" t="s">
        <v>174</v>
      </c>
      <c r="C44" s="7" t="s">
        <v>53</v>
      </c>
      <c r="D44" s="3" t="s">
        <v>110</v>
      </c>
      <c r="E44" s="4">
        <v>41548</v>
      </c>
      <c r="F44" s="4">
        <v>44986</v>
      </c>
      <c r="G44" s="98" t="s">
        <v>136</v>
      </c>
      <c r="H44" s="99">
        <v>42732</v>
      </c>
      <c r="I44" s="3">
        <v>8</v>
      </c>
      <c r="J44" s="3" t="s">
        <v>118</v>
      </c>
      <c r="K44" s="6" t="s">
        <v>104</v>
      </c>
      <c r="L44" s="6" t="s">
        <v>105</v>
      </c>
      <c r="M44" s="3" t="s">
        <v>125</v>
      </c>
      <c r="N44" s="3" t="s">
        <v>349</v>
      </c>
      <c r="O44" s="3" t="s">
        <v>350</v>
      </c>
      <c r="P44" s="2" t="s">
        <v>351</v>
      </c>
      <c r="Q44" s="2" t="s">
        <v>348</v>
      </c>
      <c r="R44" s="2"/>
      <c r="S44" s="2" t="s">
        <v>348</v>
      </c>
    </row>
    <row r="45" spans="1:19" ht="21.6" customHeight="1" x14ac:dyDescent="0.25">
      <c r="A45" s="1">
        <f>IFERROR(IF(B45="","",SUBTOTAL(3,$B$9:$B45)),"-")</f>
        <v>37</v>
      </c>
      <c r="B45" s="2" t="s">
        <v>175</v>
      </c>
      <c r="C45" s="7" t="s">
        <v>54</v>
      </c>
      <c r="D45" s="3" t="s">
        <v>113</v>
      </c>
      <c r="E45" s="4">
        <v>42461</v>
      </c>
      <c r="F45" s="4">
        <v>44652</v>
      </c>
      <c r="G45" s="98" t="s">
        <v>138</v>
      </c>
      <c r="H45" s="99">
        <v>42732</v>
      </c>
      <c r="I45" s="3">
        <v>8</v>
      </c>
      <c r="J45" s="3" t="s">
        <v>107</v>
      </c>
      <c r="K45" s="6" t="s">
        <v>104</v>
      </c>
      <c r="L45" s="6" t="s">
        <v>105</v>
      </c>
      <c r="M45" s="3" t="s">
        <v>125</v>
      </c>
      <c r="N45" s="3" t="s">
        <v>352</v>
      </c>
      <c r="O45" s="3" t="s">
        <v>353</v>
      </c>
      <c r="P45" s="2" t="s">
        <v>354</v>
      </c>
      <c r="Q45" s="2" t="s">
        <v>348</v>
      </c>
      <c r="R45" s="2"/>
      <c r="S45" s="2" t="s">
        <v>348</v>
      </c>
    </row>
    <row r="46" spans="1:19" ht="21.6" customHeight="1" x14ac:dyDescent="0.25">
      <c r="A46" s="1">
        <f>IFERROR(IF(B46="","",SUBTOTAL(3,$B$9:$B46)),"-")</f>
        <v>38</v>
      </c>
      <c r="B46" s="2" t="s">
        <v>176</v>
      </c>
      <c r="C46" s="7" t="s">
        <v>17</v>
      </c>
      <c r="D46" s="3" t="s">
        <v>115</v>
      </c>
      <c r="E46" s="4">
        <v>45200</v>
      </c>
      <c r="F46" s="4">
        <v>45139</v>
      </c>
      <c r="G46" s="98" t="s">
        <v>134</v>
      </c>
      <c r="H46" s="99">
        <v>44810</v>
      </c>
      <c r="I46" s="3">
        <v>8</v>
      </c>
      <c r="J46" s="3" t="s">
        <v>107</v>
      </c>
      <c r="K46" s="6" t="s">
        <v>106</v>
      </c>
      <c r="L46" s="6" t="s">
        <v>105</v>
      </c>
      <c r="M46" s="3" t="s">
        <v>125</v>
      </c>
      <c r="N46" s="3" t="s">
        <v>355</v>
      </c>
      <c r="O46" s="3" t="s">
        <v>356</v>
      </c>
      <c r="P46" s="2" t="s">
        <v>357</v>
      </c>
      <c r="Q46" s="2" t="s">
        <v>348</v>
      </c>
      <c r="R46" s="2"/>
      <c r="S46" s="2" t="s">
        <v>348</v>
      </c>
    </row>
    <row r="47" spans="1:19" s="52" customFormat="1" ht="21.6" customHeight="1" x14ac:dyDescent="0.25">
      <c r="A47" s="46">
        <f>IFERROR(IF(B47="","",SUBTOTAL(3,$B$9:$B47)),"-")</f>
        <v>39</v>
      </c>
      <c r="B47" s="47" t="s">
        <v>177</v>
      </c>
      <c r="C47" s="48" t="s">
        <v>101</v>
      </c>
      <c r="D47" s="49" t="s">
        <v>113</v>
      </c>
      <c r="E47" s="50">
        <v>44470</v>
      </c>
      <c r="F47" s="50">
        <v>45292</v>
      </c>
      <c r="G47" s="100" t="s">
        <v>135</v>
      </c>
      <c r="H47" s="101">
        <v>44778</v>
      </c>
      <c r="I47" s="49">
        <v>9</v>
      </c>
      <c r="J47" s="49" t="s">
        <v>107</v>
      </c>
      <c r="K47" s="51" t="s">
        <v>104</v>
      </c>
      <c r="L47" s="51" t="s">
        <v>105</v>
      </c>
      <c r="M47" s="49" t="s">
        <v>112</v>
      </c>
      <c r="N47" s="49" t="s">
        <v>358</v>
      </c>
      <c r="O47" s="49" t="s">
        <v>359</v>
      </c>
      <c r="P47" s="47" t="s">
        <v>360</v>
      </c>
      <c r="Q47" s="47" t="s">
        <v>178</v>
      </c>
      <c r="R47" s="47"/>
      <c r="S47" s="47" t="s">
        <v>178</v>
      </c>
    </row>
    <row r="48" spans="1:19" ht="21.6" customHeight="1" x14ac:dyDescent="0.25">
      <c r="A48" s="1">
        <f>IFERROR(IF(B48="","",SUBTOTAL(3,$B$9:$B48)),"-")</f>
        <v>40</v>
      </c>
      <c r="B48" s="2" t="s">
        <v>179</v>
      </c>
      <c r="C48" s="7" t="s">
        <v>55</v>
      </c>
      <c r="D48" s="3" t="s">
        <v>115</v>
      </c>
      <c r="E48" s="4">
        <v>44287</v>
      </c>
      <c r="F48" s="4">
        <v>45292</v>
      </c>
      <c r="G48" s="98" t="s">
        <v>136</v>
      </c>
      <c r="H48" s="99">
        <v>44711</v>
      </c>
      <c r="I48" s="3">
        <v>8</v>
      </c>
      <c r="J48" s="3" t="s">
        <v>120</v>
      </c>
      <c r="K48" s="6" t="s">
        <v>104</v>
      </c>
      <c r="L48" s="6" t="s">
        <v>105</v>
      </c>
      <c r="M48" s="3" t="s">
        <v>125</v>
      </c>
      <c r="N48" s="3" t="s">
        <v>361</v>
      </c>
      <c r="O48" s="3">
        <v>82169911133</v>
      </c>
      <c r="P48" s="2" t="s">
        <v>362</v>
      </c>
      <c r="Q48" s="2" t="s">
        <v>178</v>
      </c>
      <c r="R48" s="2"/>
      <c r="S48" s="2" t="s">
        <v>178</v>
      </c>
    </row>
    <row r="49" spans="1:19" ht="21.6" customHeight="1" x14ac:dyDescent="0.25">
      <c r="A49" s="1">
        <f>IFERROR(IF(B49="","",SUBTOTAL(3,$B$9:$B49)),"-")</f>
        <v>41</v>
      </c>
      <c r="B49" s="2" t="s">
        <v>180</v>
      </c>
      <c r="C49" s="7" t="s">
        <v>56</v>
      </c>
      <c r="D49" s="3" t="s">
        <v>110</v>
      </c>
      <c r="E49" s="4">
        <v>45017</v>
      </c>
      <c r="F49" s="4">
        <v>44986</v>
      </c>
      <c r="G49" s="98" t="s">
        <v>137</v>
      </c>
      <c r="H49" s="99">
        <v>44351</v>
      </c>
      <c r="I49" s="3">
        <v>8</v>
      </c>
      <c r="J49" s="3" t="s">
        <v>107</v>
      </c>
      <c r="K49" s="6" t="s">
        <v>106</v>
      </c>
      <c r="L49" s="6" t="s">
        <v>105</v>
      </c>
      <c r="M49" s="3" t="s">
        <v>125</v>
      </c>
      <c r="N49" s="3" t="s">
        <v>363</v>
      </c>
      <c r="O49" s="3" t="s">
        <v>364</v>
      </c>
      <c r="P49" s="2" t="s">
        <v>365</v>
      </c>
      <c r="Q49" s="2" t="s">
        <v>178</v>
      </c>
      <c r="R49" s="2"/>
      <c r="S49" s="2" t="s">
        <v>178</v>
      </c>
    </row>
    <row r="50" spans="1:19" ht="21.6" customHeight="1" x14ac:dyDescent="0.25">
      <c r="A50" s="1">
        <f>IFERROR(IF(B50="","",SUBTOTAL(3,$B$9:$B50)),"-")</f>
        <v>42</v>
      </c>
      <c r="B50" s="2" t="s">
        <v>181</v>
      </c>
      <c r="C50" s="7" t="s">
        <v>57</v>
      </c>
      <c r="D50" s="3" t="s">
        <v>113</v>
      </c>
      <c r="E50" s="4">
        <v>43922</v>
      </c>
      <c r="F50" s="4">
        <v>44958</v>
      </c>
      <c r="G50" s="98" t="s">
        <v>138</v>
      </c>
      <c r="H50" s="99">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
        <f>IFERROR(IF(B51="","",SUBTOTAL(3,$B$9:$B51)),"-")</f>
        <v>43</v>
      </c>
      <c r="B51" s="2" t="s">
        <v>182</v>
      </c>
      <c r="C51" s="7" t="s">
        <v>58</v>
      </c>
      <c r="D51" s="3" t="s">
        <v>110</v>
      </c>
      <c r="E51" s="4">
        <v>45017</v>
      </c>
      <c r="F51" s="4">
        <v>45047</v>
      </c>
      <c r="G51" s="98" t="s">
        <v>134</v>
      </c>
      <c r="H51" s="99">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46">
        <f>IFERROR(IF(B52="","",SUBTOTAL(3,$B$9:$B52)),"-")</f>
        <v>44</v>
      </c>
      <c r="B52" s="47" t="s">
        <v>183</v>
      </c>
      <c r="C52" s="48" t="s">
        <v>59</v>
      </c>
      <c r="D52" s="49" t="s">
        <v>113</v>
      </c>
      <c r="E52" s="50">
        <v>44105</v>
      </c>
      <c r="F52" s="50">
        <v>45292</v>
      </c>
      <c r="G52" s="100" t="s">
        <v>135</v>
      </c>
      <c r="H52" s="101">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
        <f>IFERROR(IF(B53="","",SUBTOTAL(3,$B$9:$B53)),"-")</f>
        <v>45</v>
      </c>
      <c r="B53" s="2" t="s">
        <v>184</v>
      </c>
      <c r="C53" s="7" t="s">
        <v>60</v>
      </c>
      <c r="D53" s="3" t="s">
        <v>113</v>
      </c>
      <c r="E53" s="4">
        <v>44652</v>
      </c>
      <c r="F53" s="4">
        <v>45292</v>
      </c>
      <c r="G53" s="98" t="s">
        <v>136</v>
      </c>
      <c r="H53" s="99">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
        <f>IFERROR(IF(B54="","",SUBTOTAL(3,$B$9:$B54)),"-")</f>
        <v>46</v>
      </c>
      <c r="B54" s="2" t="s">
        <v>185</v>
      </c>
      <c r="C54" s="7" t="s">
        <v>61</v>
      </c>
      <c r="D54" s="3" t="s">
        <v>113</v>
      </c>
      <c r="E54" s="4">
        <v>44652</v>
      </c>
      <c r="F54" s="4">
        <v>45292</v>
      </c>
      <c r="G54" s="98" t="s">
        <v>137</v>
      </c>
      <c r="H54" s="99">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
        <f>IFERROR(IF(B55="","",SUBTOTAL(3,$B$9:$B55)),"-")</f>
        <v>47</v>
      </c>
      <c r="B55" s="2" t="s">
        <v>186</v>
      </c>
      <c r="C55" s="7" t="s">
        <v>62</v>
      </c>
      <c r="D55" s="3" t="s">
        <v>113</v>
      </c>
      <c r="E55" s="4">
        <v>44835</v>
      </c>
      <c r="F55" s="4">
        <v>44986</v>
      </c>
      <c r="G55" s="98" t="s">
        <v>138</v>
      </c>
      <c r="H55" s="99">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
        <f>IFERROR(IF(B56="","",SUBTOTAL(3,$B$9:$B56)),"-")</f>
        <v>48</v>
      </c>
      <c r="B56" s="2" t="s">
        <v>187</v>
      </c>
      <c r="C56" s="7" t="s">
        <v>63</v>
      </c>
      <c r="D56" s="3" t="s">
        <v>113</v>
      </c>
      <c r="E56" s="4">
        <v>44652</v>
      </c>
      <c r="F56" s="4">
        <v>44682</v>
      </c>
      <c r="G56" s="98" t="s">
        <v>134</v>
      </c>
      <c r="H56" s="99">
        <v>43118</v>
      </c>
      <c r="I56" s="3">
        <v>8</v>
      </c>
      <c r="J56" s="3" t="s">
        <v>107</v>
      </c>
      <c r="K56" s="6" t="s">
        <v>106</v>
      </c>
      <c r="L56" s="6" t="s">
        <v>105</v>
      </c>
      <c r="M56" s="3" t="s">
        <v>125</v>
      </c>
      <c r="N56" s="3" t="s">
        <v>385</v>
      </c>
      <c r="O56" s="3" t="s">
        <v>386</v>
      </c>
      <c r="P56" s="2" t="s">
        <v>387</v>
      </c>
      <c r="Q56" s="2" t="s">
        <v>375</v>
      </c>
      <c r="R56" s="2"/>
      <c r="S56" s="2" t="s">
        <v>375</v>
      </c>
    </row>
    <row r="57" spans="1:19" s="52" customFormat="1" ht="21.6" customHeight="1" x14ac:dyDescent="0.25">
      <c r="A57" s="46">
        <f>IFERROR(IF(B57="","",SUBTOTAL(3,$B$9:$B57)),"-")</f>
        <v>49</v>
      </c>
      <c r="B57" s="47" t="s">
        <v>188</v>
      </c>
      <c r="C57" s="48" t="s">
        <v>64</v>
      </c>
      <c r="D57" s="49" t="s">
        <v>110</v>
      </c>
      <c r="E57" s="50">
        <v>43922</v>
      </c>
      <c r="F57" s="50">
        <v>44958</v>
      </c>
      <c r="G57" s="100" t="s">
        <v>135</v>
      </c>
      <c r="H57" s="101">
        <v>44200</v>
      </c>
      <c r="I57" s="49">
        <v>9</v>
      </c>
      <c r="J57" s="49" t="s">
        <v>107</v>
      </c>
      <c r="K57" s="51" t="s">
        <v>104</v>
      </c>
      <c r="L57" s="51" t="s">
        <v>105</v>
      </c>
      <c r="M57" s="49" t="s">
        <v>112</v>
      </c>
      <c r="N57" s="49" t="s">
        <v>388</v>
      </c>
      <c r="O57" s="49" t="s">
        <v>389</v>
      </c>
      <c r="P57" s="47" t="s">
        <v>390</v>
      </c>
      <c r="Q57" s="47" t="s">
        <v>189</v>
      </c>
      <c r="R57" s="47"/>
      <c r="S57" s="47" t="s">
        <v>189</v>
      </c>
    </row>
    <row r="58" spans="1:19" ht="21.6" customHeight="1" x14ac:dyDescent="0.25">
      <c r="A58" s="1">
        <f>IFERROR(IF(B58="","",SUBTOTAL(3,$B$9:$B58)),"-")</f>
        <v>50</v>
      </c>
      <c r="B58" s="2" t="s">
        <v>190</v>
      </c>
      <c r="C58" s="7" t="s">
        <v>65</v>
      </c>
      <c r="D58" s="3" t="s">
        <v>113</v>
      </c>
      <c r="E58" s="4">
        <v>43556</v>
      </c>
      <c r="F58" s="4">
        <v>44652</v>
      </c>
      <c r="G58" s="98" t="s">
        <v>136</v>
      </c>
      <c r="H58" s="99">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
        <f>IFERROR(IF(B59="","",SUBTOTAL(3,$B$9:$B59)),"-")</f>
        <v>51</v>
      </c>
      <c r="B59" s="2" t="s">
        <v>191</v>
      </c>
      <c r="C59" s="7" t="s">
        <v>66</v>
      </c>
      <c r="D59" s="3" t="s">
        <v>110</v>
      </c>
      <c r="E59" s="4">
        <v>45017</v>
      </c>
      <c r="F59" s="4">
        <v>44927</v>
      </c>
      <c r="G59" s="98" t="s">
        <v>137</v>
      </c>
      <c r="H59" s="99">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
        <f>IFERROR(IF(B60="","",SUBTOTAL(3,$B$9:$B60)),"-")</f>
        <v>52</v>
      </c>
      <c r="B60" s="2" t="s">
        <v>192</v>
      </c>
      <c r="C60" s="7" t="s">
        <v>67</v>
      </c>
      <c r="D60" s="3" t="s">
        <v>113</v>
      </c>
      <c r="E60" s="4">
        <v>43922</v>
      </c>
      <c r="F60" s="4">
        <v>45017</v>
      </c>
      <c r="G60" s="98" t="s">
        <v>138</v>
      </c>
      <c r="H60" s="99">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46">
        <f>IFERROR(IF(B61="","",SUBTOTAL(3,$B$9:$B61)),"-")</f>
        <v>53</v>
      </c>
      <c r="B61" s="47" t="s">
        <v>400</v>
      </c>
      <c r="C61" s="48" t="s">
        <v>68</v>
      </c>
      <c r="D61" s="49" t="s">
        <v>110</v>
      </c>
      <c r="E61" s="50">
        <v>44652</v>
      </c>
      <c r="F61" s="50">
        <v>45292</v>
      </c>
      <c r="G61" s="100" t="s">
        <v>136</v>
      </c>
      <c r="H61" s="101">
        <v>44280</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
        <f>IFERROR(IF(B62="","",SUBTOTAL(3,$B$9:$B62)),"-")</f>
        <v>54</v>
      </c>
      <c r="B62" s="2" t="s">
        <v>194</v>
      </c>
      <c r="C62" s="7" t="s">
        <v>69</v>
      </c>
      <c r="D62" s="3" t="s">
        <v>113</v>
      </c>
      <c r="E62" s="4">
        <v>44652</v>
      </c>
      <c r="F62" s="4">
        <v>45292</v>
      </c>
      <c r="G62" s="98" t="s">
        <v>137</v>
      </c>
      <c r="H62" s="99">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
        <f>IFERROR(IF(B63="","",SUBTOTAL(3,$B$9:$B63)),"-")</f>
        <v>55</v>
      </c>
      <c r="B63" s="2" t="s">
        <v>195</v>
      </c>
      <c r="C63" s="7" t="s">
        <v>70</v>
      </c>
      <c r="D63" s="3" t="s">
        <v>113</v>
      </c>
      <c r="E63" s="4">
        <v>44652</v>
      </c>
      <c r="F63" s="4">
        <v>45292</v>
      </c>
      <c r="G63" s="98" t="s">
        <v>134</v>
      </c>
      <c r="H63" s="99">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46">
        <f>IFERROR(IF(B64="","",SUBTOTAL(3,$B$9:$B64)),"-")</f>
        <v>56</v>
      </c>
      <c r="B64" s="47" t="s">
        <v>196</v>
      </c>
      <c r="C64" s="48" t="s">
        <v>71</v>
      </c>
      <c r="D64" s="49" t="s">
        <v>110</v>
      </c>
      <c r="E64" s="50">
        <v>45017</v>
      </c>
      <c r="F64" s="50">
        <v>44621</v>
      </c>
      <c r="G64" s="100" t="s">
        <v>135</v>
      </c>
      <c r="H64" s="101">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
        <f>IFERROR(IF(B65="","",SUBTOTAL(3,$B$9:$B65)),"-")</f>
        <v>57</v>
      </c>
      <c r="B65" s="2" t="s">
        <v>198</v>
      </c>
      <c r="C65" s="7" t="s">
        <v>72</v>
      </c>
      <c r="D65" s="3" t="s">
        <v>110</v>
      </c>
      <c r="E65" s="4">
        <v>43922</v>
      </c>
      <c r="F65" s="4">
        <v>45292</v>
      </c>
      <c r="G65" s="98" t="s">
        <v>136</v>
      </c>
      <c r="H65" s="99">
        <v>43118</v>
      </c>
      <c r="I65" s="3">
        <v>8</v>
      </c>
      <c r="J65" s="3" t="s">
        <v>111</v>
      </c>
      <c r="K65" s="6" t="s">
        <v>106</v>
      </c>
      <c r="L65" s="6" t="s">
        <v>105</v>
      </c>
      <c r="M65" s="3" t="s">
        <v>125</v>
      </c>
      <c r="N65" s="3" t="s">
        <v>413</v>
      </c>
      <c r="O65" s="3" t="s">
        <v>414</v>
      </c>
      <c r="P65" s="2" t="s">
        <v>415</v>
      </c>
      <c r="Q65" s="2" t="s">
        <v>197</v>
      </c>
      <c r="R65" s="2"/>
      <c r="S65" s="2" t="s">
        <v>197</v>
      </c>
    </row>
    <row r="66" spans="1:19" ht="21.6" customHeight="1" x14ac:dyDescent="0.25">
      <c r="A66" s="1">
        <f>IFERROR(IF(B66="","",SUBTOTAL(3,$B$9:$B66)),"-")</f>
        <v>58</v>
      </c>
      <c r="B66" s="2" t="s">
        <v>199</v>
      </c>
      <c r="C66" s="7" t="s">
        <v>73</v>
      </c>
      <c r="D66" s="3" t="s">
        <v>110</v>
      </c>
      <c r="E66" s="4">
        <v>44835</v>
      </c>
      <c r="F66" s="4">
        <v>45292</v>
      </c>
      <c r="G66" s="98" t="s">
        <v>137</v>
      </c>
      <c r="H66" s="99">
        <v>44280</v>
      </c>
      <c r="I66" s="3">
        <v>8</v>
      </c>
      <c r="J66" s="3" t="s">
        <v>107</v>
      </c>
      <c r="K66" s="6" t="s">
        <v>104</v>
      </c>
      <c r="L66" s="6" t="s">
        <v>105</v>
      </c>
      <c r="M66" s="3" t="s">
        <v>125</v>
      </c>
      <c r="N66" s="3" t="s">
        <v>416</v>
      </c>
      <c r="O66" s="3" t="s">
        <v>417</v>
      </c>
      <c r="P66" s="2" t="s">
        <v>418</v>
      </c>
      <c r="Q66" s="2" t="s">
        <v>197</v>
      </c>
      <c r="R66" s="2"/>
      <c r="S66" s="2" t="s">
        <v>197</v>
      </c>
    </row>
    <row r="67" spans="1:19" ht="21.6" customHeight="1" x14ac:dyDescent="0.25">
      <c r="A67" s="1">
        <f>IFERROR(IF(B67="","",SUBTOTAL(3,$B$9:$B67)),"-")</f>
        <v>59</v>
      </c>
      <c r="B67" s="2" t="s">
        <v>200</v>
      </c>
      <c r="C67" s="7" t="s">
        <v>74</v>
      </c>
      <c r="D67" s="3" t="s">
        <v>113</v>
      </c>
      <c r="E67" s="4">
        <v>44652</v>
      </c>
      <c r="F67" s="4">
        <v>45292</v>
      </c>
      <c r="G67" s="98" t="s">
        <v>138</v>
      </c>
      <c r="H67" s="99">
        <v>44470</v>
      </c>
      <c r="I67" s="3">
        <v>8</v>
      </c>
      <c r="J67" s="3" t="s">
        <v>107</v>
      </c>
      <c r="K67" s="6" t="s">
        <v>104</v>
      </c>
      <c r="L67" s="6" t="s">
        <v>105</v>
      </c>
      <c r="M67" s="3" t="s">
        <v>125</v>
      </c>
      <c r="N67" s="3" t="s">
        <v>419</v>
      </c>
      <c r="O67" s="3" t="s">
        <v>420</v>
      </c>
      <c r="P67" s="2" t="s">
        <v>421</v>
      </c>
      <c r="Q67" s="2" t="s">
        <v>197</v>
      </c>
      <c r="R67" s="2"/>
      <c r="S67" s="2" t="s">
        <v>197</v>
      </c>
    </row>
    <row r="68" spans="1:19" ht="21.6" customHeight="1" x14ac:dyDescent="0.25">
      <c r="A68" s="1">
        <f>IFERROR(IF(B68="","",SUBTOTAL(3,$B$9:$B68)),"-")</f>
        <v>60</v>
      </c>
      <c r="B68" s="2" t="s">
        <v>201</v>
      </c>
      <c r="C68" s="7" t="s">
        <v>75</v>
      </c>
      <c r="D68" s="3" t="s">
        <v>113</v>
      </c>
      <c r="E68" s="4">
        <v>44835</v>
      </c>
      <c r="F68" s="4">
        <v>44774</v>
      </c>
      <c r="G68" s="98" t="s">
        <v>134</v>
      </c>
      <c r="H68" s="99">
        <v>43118</v>
      </c>
      <c r="I68" s="3">
        <v>8</v>
      </c>
      <c r="J68" s="3" t="s">
        <v>107</v>
      </c>
      <c r="K68" s="6" t="s">
        <v>106</v>
      </c>
      <c r="L68" s="6" t="s">
        <v>105</v>
      </c>
      <c r="M68" s="3" t="s">
        <v>125</v>
      </c>
      <c r="N68" s="3" t="s">
        <v>422</v>
      </c>
      <c r="O68" s="3" t="s">
        <v>423</v>
      </c>
      <c r="P68" s="2" t="s">
        <v>424</v>
      </c>
      <c r="Q68" s="2" t="s">
        <v>197</v>
      </c>
      <c r="R68" s="2"/>
      <c r="S68" s="2" t="s">
        <v>197</v>
      </c>
    </row>
    <row r="69" spans="1:19" s="52" customFormat="1" ht="21.6" customHeight="1" x14ac:dyDescent="0.25">
      <c r="A69" s="46">
        <f>IFERROR(IF(B69="","",SUBTOTAL(3,$B$9:$B69)),"-")</f>
        <v>61</v>
      </c>
      <c r="B69" s="47" t="s">
        <v>202</v>
      </c>
      <c r="C69" s="48" t="s">
        <v>76</v>
      </c>
      <c r="D69" s="49" t="s">
        <v>110</v>
      </c>
      <c r="E69" s="50">
        <v>44835</v>
      </c>
      <c r="F69" s="50">
        <v>44805</v>
      </c>
      <c r="G69" s="100" t="s">
        <v>135</v>
      </c>
      <c r="H69" s="101">
        <v>44445</v>
      </c>
      <c r="I69" s="49">
        <v>9</v>
      </c>
      <c r="J69" s="49" t="s">
        <v>103</v>
      </c>
      <c r="K69" s="51" t="s">
        <v>104</v>
      </c>
      <c r="L69" s="51" t="s">
        <v>105</v>
      </c>
      <c r="M69" s="49" t="s">
        <v>112</v>
      </c>
      <c r="N69" s="49" t="s">
        <v>425</v>
      </c>
      <c r="O69" s="49" t="s">
        <v>426</v>
      </c>
      <c r="P69" s="47" t="s">
        <v>427</v>
      </c>
      <c r="Q69" s="47" t="s">
        <v>428</v>
      </c>
      <c r="R69" s="47"/>
      <c r="S69" s="47" t="s">
        <v>428</v>
      </c>
    </row>
    <row r="70" spans="1:19" ht="21.6" customHeight="1" x14ac:dyDescent="0.25">
      <c r="A70" s="1">
        <f>IFERROR(IF(B70="","",SUBTOTAL(3,$B$9:$B70)),"-")</f>
        <v>62</v>
      </c>
      <c r="B70" s="2" t="s">
        <v>203</v>
      </c>
      <c r="C70" s="7" t="s">
        <v>77</v>
      </c>
      <c r="D70" s="3" t="s">
        <v>115</v>
      </c>
      <c r="E70" s="4">
        <v>43922</v>
      </c>
      <c r="F70" s="4">
        <v>45261</v>
      </c>
      <c r="G70" s="98" t="s">
        <v>136</v>
      </c>
      <c r="H70" s="99">
        <v>44711</v>
      </c>
      <c r="I70" s="3">
        <v>8</v>
      </c>
      <c r="J70" s="3" t="s">
        <v>111</v>
      </c>
      <c r="K70" s="6" t="s">
        <v>106</v>
      </c>
      <c r="L70" s="6" t="s">
        <v>105</v>
      </c>
      <c r="M70" s="3" t="s">
        <v>125</v>
      </c>
      <c r="N70" s="3" t="s">
        <v>429</v>
      </c>
      <c r="O70" s="3" t="s">
        <v>430</v>
      </c>
      <c r="P70" s="2" t="s">
        <v>431</v>
      </c>
      <c r="Q70" s="2" t="s">
        <v>428</v>
      </c>
      <c r="R70" s="2"/>
      <c r="S70" s="2" t="s">
        <v>428</v>
      </c>
    </row>
    <row r="71" spans="1:19" ht="21.6" customHeight="1" x14ac:dyDescent="0.25">
      <c r="A71" s="1">
        <f>IFERROR(IF(B71="","",SUBTOTAL(3,$B$9:$B71)),"-")</f>
        <v>63</v>
      </c>
      <c r="B71" s="2" t="s">
        <v>204</v>
      </c>
      <c r="C71" s="7" t="s">
        <v>78</v>
      </c>
      <c r="D71" s="3" t="s">
        <v>115</v>
      </c>
      <c r="E71" s="4">
        <v>44652</v>
      </c>
      <c r="F71" s="4">
        <v>45292</v>
      </c>
      <c r="G71" s="98" t="s">
        <v>137</v>
      </c>
      <c r="H71" s="99">
        <v>44130</v>
      </c>
      <c r="I71" s="3">
        <v>8</v>
      </c>
      <c r="J71" s="3" t="s">
        <v>120</v>
      </c>
      <c r="K71" s="6" t="s">
        <v>106</v>
      </c>
      <c r="L71" s="6" t="s">
        <v>105</v>
      </c>
      <c r="M71" s="3" t="s">
        <v>125</v>
      </c>
      <c r="N71" s="3" t="s">
        <v>432</v>
      </c>
      <c r="O71" s="3" t="s">
        <v>433</v>
      </c>
      <c r="P71" s="2" t="s">
        <v>434</v>
      </c>
      <c r="Q71" s="2" t="s">
        <v>428</v>
      </c>
      <c r="R71" s="2"/>
      <c r="S71" s="2" t="s">
        <v>428</v>
      </c>
    </row>
    <row r="72" spans="1:19" ht="21.6" customHeight="1" x14ac:dyDescent="0.25">
      <c r="A72" s="1">
        <f>IFERROR(IF(B72="","",SUBTOTAL(3,$B$9:$B72)),"-")</f>
        <v>64</v>
      </c>
      <c r="B72" s="2" t="s">
        <v>205</v>
      </c>
      <c r="C72" s="7" t="s">
        <v>79</v>
      </c>
      <c r="D72" s="3" t="s">
        <v>115</v>
      </c>
      <c r="E72" s="4">
        <v>44470</v>
      </c>
      <c r="F72" s="4">
        <v>45139</v>
      </c>
      <c r="G72" s="98" t="s">
        <v>138</v>
      </c>
      <c r="H72" s="99">
        <v>44470</v>
      </c>
      <c r="I72" s="3">
        <v>8</v>
      </c>
      <c r="J72" s="3" t="s">
        <v>111</v>
      </c>
      <c r="K72" s="6" t="s">
        <v>106</v>
      </c>
      <c r="L72" s="6" t="s">
        <v>128</v>
      </c>
      <c r="M72" s="3" t="s">
        <v>125</v>
      </c>
      <c r="N72" s="3" t="s">
        <v>435</v>
      </c>
      <c r="O72" s="3" t="s">
        <v>436</v>
      </c>
      <c r="P72" s="2" t="s">
        <v>437</v>
      </c>
      <c r="Q72" s="2" t="s">
        <v>428</v>
      </c>
      <c r="R72" s="2"/>
      <c r="S72" s="2" t="s">
        <v>428</v>
      </c>
    </row>
    <row r="73" spans="1:19" ht="21.6" customHeight="1" x14ac:dyDescent="0.25">
      <c r="A73" s="1">
        <f>IFERROR(IF(B73="","",SUBTOTAL(3,$B$9:$B73)),"-")</f>
        <v>65</v>
      </c>
      <c r="B73" s="2" t="s">
        <v>206</v>
      </c>
      <c r="C73" s="7" t="s">
        <v>80</v>
      </c>
      <c r="D73" s="3" t="s">
        <v>110</v>
      </c>
      <c r="E73" s="4">
        <v>45017</v>
      </c>
      <c r="F73" s="4">
        <v>44835</v>
      </c>
      <c r="G73" s="98" t="s">
        <v>134</v>
      </c>
      <c r="H73" s="99">
        <v>44351</v>
      </c>
      <c r="I73" s="3">
        <v>8</v>
      </c>
      <c r="J73" s="3" t="s">
        <v>107</v>
      </c>
      <c r="K73" s="6" t="s">
        <v>106</v>
      </c>
      <c r="L73" s="6" t="s">
        <v>105</v>
      </c>
      <c r="M73" s="3" t="s">
        <v>125</v>
      </c>
      <c r="N73" s="3" t="s">
        <v>438</v>
      </c>
      <c r="O73" s="3" t="s">
        <v>439</v>
      </c>
      <c r="P73" s="2" t="s">
        <v>440</v>
      </c>
      <c r="Q73" s="2" t="s">
        <v>428</v>
      </c>
      <c r="R73" s="2"/>
      <c r="S73" s="2" t="s">
        <v>428</v>
      </c>
    </row>
    <row r="74" spans="1:19" s="52" customFormat="1" ht="21.6" customHeight="1" x14ac:dyDescent="0.25">
      <c r="A74" s="46">
        <f>IFERROR(IF(B74="","",SUBTOTAL(3,$B$9:$B74)),"-")</f>
        <v>66</v>
      </c>
      <c r="B74" s="47" t="s">
        <v>207</v>
      </c>
      <c r="C74" s="48" t="s">
        <v>20</v>
      </c>
      <c r="D74" s="49" t="s">
        <v>115</v>
      </c>
      <c r="E74" s="50">
        <v>44652</v>
      </c>
      <c r="F74" s="50">
        <v>45292</v>
      </c>
      <c r="G74" s="100" t="s">
        <v>135</v>
      </c>
      <c r="H74" s="101">
        <v>44816</v>
      </c>
      <c r="I74" s="49">
        <v>9</v>
      </c>
      <c r="J74" s="49" t="s">
        <v>120</v>
      </c>
      <c r="K74" s="51" t="s">
        <v>104</v>
      </c>
      <c r="L74" s="51" t="s">
        <v>105</v>
      </c>
      <c r="M74" s="49" t="s">
        <v>112</v>
      </c>
      <c r="N74" s="49" t="s">
        <v>441</v>
      </c>
      <c r="O74" s="49" t="s">
        <v>442</v>
      </c>
      <c r="P74" s="47" t="s">
        <v>443</v>
      </c>
      <c r="Q74" s="47" t="s">
        <v>208</v>
      </c>
      <c r="R74" s="47"/>
      <c r="S74" s="47" t="s">
        <v>208</v>
      </c>
    </row>
    <row r="75" spans="1:19" ht="21.6" customHeight="1" x14ac:dyDescent="0.25">
      <c r="A75" s="1">
        <f>IFERROR(IF(B75="","",SUBTOTAL(3,$B$9:$B75)),"-")</f>
        <v>67</v>
      </c>
      <c r="B75" s="2" t="s">
        <v>209</v>
      </c>
      <c r="C75" s="7" t="s">
        <v>81</v>
      </c>
      <c r="D75" s="3" t="s">
        <v>115</v>
      </c>
      <c r="E75" s="4">
        <v>44287</v>
      </c>
      <c r="F75" s="4">
        <v>45292</v>
      </c>
      <c r="G75" s="98" t="s">
        <v>136</v>
      </c>
      <c r="H75" s="99">
        <v>44470</v>
      </c>
      <c r="I75" s="3">
        <v>8</v>
      </c>
      <c r="J75" s="3" t="s">
        <v>107</v>
      </c>
      <c r="K75" s="6" t="s">
        <v>104</v>
      </c>
      <c r="L75" s="6" t="s">
        <v>105</v>
      </c>
      <c r="M75" s="3" t="s">
        <v>125</v>
      </c>
      <c r="N75" s="3" t="s">
        <v>444</v>
      </c>
      <c r="O75" s="3" t="s">
        <v>445</v>
      </c>
      <c r="P75" s="2" t="s">
        <v>446</v>
      </c>
      <c r="Q75" s="2" t="s">
        <v>208</v>
      </c>
      <c r="R75" s="2"/>
      <c r="S75" s="2" t="s">
        <v>208</v>
      </c>
    </row>
    <row r="76" spans="1:19" ht="21.6" customHeight="1" x14ac:dyDescent="0.25">
      <c r="A76" s="1">
        <f>IFERROR(IF(B76="","",SUBTOTAL(3,$B$9:$B76)),"-")</f>
        <v>68</v>
      </c>
      <c r="B76" s="2" t="s">
        <v>210</v>
      </c>
      <c r="C76" s="7" t="s">
        <v>82</v>
      </c>
      <c r="D76" s="3" t="s">
        <v>113</v>
      </c>
      <c r="E76" s="4">
        <v>41913</v>
      </c>
      <c r="F76" s="4">
        <v>44621</v>
      </c>
      <c r="G76" s="98" t="s">
        <v>138</v>
      </c>
      <c r="H76" s="99">
        <v>44711</v>
      </c>
      <c r="I76" s="3">
        <v>8</v>
      </c>
      <c r="J76" s="3" t="s">
        <v>107</v>
      </c>
      <c r="K76" s="6" t="s">
        <v>106</v>
      </c>
      <c r="L76" s="6" t="s">
        <v>105</v>
      </c>
      <c r="M76" s="3" t="s">
        <v>125</v>
      </c>
      <c r="N76" s="3" t="s">
        <v>447</v>
      </c>
      <c r="O76" s="3" t="s">
        <v>448</v>
      </c>
      <c r="P76" s="2" t="s">
        <v>449</v>
      </c>
      <c r="Q76" s="2" t="s">
        <v>208</v>
      </c>
      <c r="R76" s="2"/>
      <c r="S76" s="2" t="s">
        <v>208</v>
      </c>
    </row>
    <row r="77" spans="1:19" s="52" customFormat="1" ht="21.6" customHeight="1" x14ac:dyDescent="0.25">
      <c r="A77" s="46">
        <f>IFERROR(IF(B77="","",SUBTOTAL(3,$B$9:$B77)),"-")</f>
        <v>69</v>
      </c>
      <c r="B77" s="47" t="s">
        <v>211</v>
      </c>
      <c r="C77" s="48" t="s">
        <v>83</v>
      </c>
      <c r="D77" s="49" t="s">
        <v>110</v>
      </c>
      <c r="E77" s="50">
        <v>45200</v>
      </c>
      <c r="F77" s="50">
        <v>45292</v>
      </c>
      <c r="G77" s="100" t="s">
        <v>135</v>
      </c>
      <c r="H77" s="101">
        <v>44747</v>
      </c>
      <c r="I77" s="49">
        <v>9</v>
      </c>
      <c r="J77" s="49" t="s">
        <v>120</v>
      </c>
      <c r="K77" s="51" t="s">
        <v>104</v>
      </c>
      <c r="L77" s="51" t="s">
        <v>105</v>
      </c>
      <c r="M77" s="49" t="s">
        <v>112</v>
      </c>
      <c r="N77" s="49" t="s">
        <v>450</v>
      </c>
      <c r="O77" s="49" t="s">
        <v>451</v>
      </c>
      <c r="P77" s="47" t="s">
        <v>452</v>
      </c>
      <c r="Q77" s="47" t="s">
        <v>212</v>
      </c>
      <c r="R77" s="47"/>
      <c r="S77" s="47" t="s">
        <v>212</v>
      </c>
    </row>
    <row r="78" spans="1:19" ht="21.6" customHeight="1" x14ac:dyDescent="0.25">
      <c r="A78" s="1">
        <f>IFERROR(IF(B78="","",SUBTOTAL(3,$B$9:$B78)),"-")</f>
        <v>70</v>
      </c>
      <c r="B78" s="2" t="s">
        <v>213</v>
      </c>
      <c r="C78" s="7" t="s">
        <v>84</v>
      </c>
      <c r="D78" s="3" t="s">
        <v>113</v>
      </c>
      <c r="E78" s="4">
        <v>42461</v>
      </c>
      <c r="F78" s="4">
        <v>45292</v>
      </c>
      <c r="G78" s="98" t="s">
        <v>136</v>
      </c>
      <c r="H78" s="99">
        <v>43707</v>
      </c>
      <c r="I78" s="3">
        <v>8</v>
      </c>
      <c r="J78" s="3" t="s">
        <v>107</v>
      </c>
      <c r="K78" s="6" t="s">
        <v>106</v>
      </c>
      <c r="L78" s="6" t="s">
        <v>105</v>
      </c>
      <c r="M78" s="3" t="s">
        <v>125</v>
      </c>
      <c r="N78" s="3" t="s">
        <v>453</v>
      </c>
      <c r="O78" s="3" t="s">
        <v>454</v>
      </c>
      <c r="P78" s="2" t="s">
        <v>455</v>
      </c>
      <c r="Q78" s="2" t="s">
        <v>212</v>
      </c>
      <c r="R78" s="2"/>
      <c r="S78" s="2" t="s">
        <v>212</v>
      </c>
    </row>
    <row r="79" spans="1:19" ht="21.6" customHeight="1" x14ac:dyDescent="0.25">
      <c r="A79" s="1">
        <f>IFERROR(IF(B79="","",SUBTOTAL(3,$B$9:$B79)),"-")</f>
        <v>71</v>
      </c>
      <c r="B79" s="2" t="s">
        <v>214</v>
      </c>
      <c r="C79" s="7" t="s">
        <v>85</v>
      </c>
      <c r="D79" s="3" t="s">
        <v>115</v>
      </c>
      <c r="E79" s="4">
        <v>44652</v>
      </c>
      <c r="F79" s="4">
        <v>44927</v>
      </c>
      <c r="G79" s="98" t="s">
        <v>137</v>
      </c>
      <c r="H79" s="99">
        <v>44231</v>
      </c>
      <c r="I79" s="3">
        <v>8</v>
      </c>
      <c r="J79" s="3" t="s">
        <v>107</v>
      </c>
      <c r="K79" s="6" t="s">
        <v>106</v>
      </c>
      <c r="L79" s="6" t="s">
        <v>105</v>
      </c>
      <c r="M79" s="3" t="s">
        <v>125</v>
      </c>
      <c r="N79" s="3" t="s">
        <v>456</v>
      </c>
      <c r="O79" s="3" t="s">
        <v>454</v>
      </c>
      <c r="P79" s="2" t="s">
        <v>457</v>
      </c>
      <c r="Q79" s="2" t="s">
        <v>212</v>
      </c>
      <c r="R79" s="2"/>
      <c r="S79" s="2" t="s">
        <v>212</v>
      </c>
    </row>
    <row r="80" spans="1:19" ht="21.6" customHeight="1" x14ac:dyDescent="0.25">
      <c r="A80" s="1">
        <f>IFERROR(IF(B80="","",SUBTOTAL(3,$B$9:$B80)),"-")</f>
        <v>72</v>
      </c>
      <c r="B80" s="2" t="s">
        <v>215</v>
      </c>
      <c r="C80" s="7" t="s">
        <v>86</v>
      </c>
      <c r="D80" s="3" t="s">
        <v>115</v>
      </c>
      <c r="E80" s="4">
        <v>43922</v>
      </c>
      <c r="F80" s="4">
        <v>45292</v>
      </c>
      <c r="G80" s="98" t="s">
        <v>138</v>
      </c>
      <c r="H80" s="99">
        <v>44351</v>
      </c>
      <c r="I80" s="3">
        <v>8</v>
      </c>
      <c r="J80" s="3" t="s">
        <v>107</v>
      </c>
      <c r="K80" s="6" t="s">
        <v>106</v>
      </c>
      <c r="L80" s="6" t="s">
        <v>105</v>
      </c>
      <c r="M80" s="3" t="s">
        <v>125</v>
      </c>
      <c r="N80" s="3" t="s">
        <v>458</v>
      </c>
      <c r="O80" s="3" t="s">
        <v>238</v>
      </c>
      <c r="P80" s="2" t="s">
        <v>459</v>
      </c>
      <c r="Q80" s="2" t="s">
        <v>212</v>
      </c>
      <c r="R80" s="2"/>
      <c r="S80" s="2" t="s">
        <v>212</v>
      </c>
    </row>
    <row r="81" spans="1:19" s="52" customFormat="1" ht="21.6" customHeight="1" x14ac:dyDescent="0.25">
      <c r="A81" s="46">
        <f>IFERROR(IF(B81="","",SUBTOTAL(3,$B$9:$B81)),"-")</f>
        <v>73</v>
      </c>
      <c r="B81" s="47" t="s">
        <v>216</v>
      </c>
      <c r="C81" s="48" t="s">
        <v>87</v>
      </c>
      <c r="D81" s="49" t="s">
        <v>110</v>
      </c>
      <c r="E81" s="50">
        <v>44287</v>
      </c>
      <c r="F81" s="50">
        <v>44652</v>
      </c>
      <c r="G81" s="100" t="s">
        <v>135</v>
      </c>
      <c r="H81" s="101">
        <v>44470</v>
      </c>
      <c r="I81" s="49">
        <v>9</v>
      </c>
      <c r="J81" s="49" t="s">
        <v>107</v>
      </c>
      <c r="K81" s="51" t="s">
        <v>104</v>
      </c>
      <c r="L81" s="51" t="s">
        <v>105</v>
      </c>
      <c r="M81" s="49" t="s">
        <v>112</v>
      </c>
      <c r="N81" s="49" t="s">
        <v>460</v>
      </c>
      <c r="O81" s="49" t="s">
        <v>461</v>
      </c>
      <c r="P81" s="47" t="s">
        <v>462</v>
      </c>
      <c r="Q81" s="47" t="s">
        <v>463</v>
      </c>
      <c r="R81" s="47"/>
      <c r="S81" s="47" t="s">
        <v>463</v>
      </c>
    </row>
    <row r="82" spans="1:19" ht="21.6" customHeight="1" x14ac:dyDescent="0.25">
      <c r="A82" s="1">
        <f>IFERROR(IF(B82="","",SUBTOTAL(3,$B$9:$B82)),"-")</f>
        <v>74</v>
      </c>
      <c r="B82" s="2" t="s">
        <v>217</v>
      </c>
      <c r="C82" s="7" t="s">
        <v>88</v>
      </c>
      <c r="D82" s="3" t="s">
        <v>110</v>
      </c>
      <c r="E82" s="4">
        <v>43556</v>
      </c>
      <c r="F82" s="4">
        <v>44986</v>
      </c>
      <c r="G82" s="98" t="s">
        <v>136</v>
      </c>
      <c r="H82" s="99">
        <v>44231</v>
      </c>
      <c r="I82" s="3">
        <v>8</v>
      </c>
      <c r="J82" s="3" t="s">
        <v>118</v>
      </c>
      <c r="K82" s="6" t="s">
        <v>106</v>
      </c>
      <c r="L82" s="6" t="s">
        <v>105</v>
      </c>
      <c r="M82" s="3" t="s">
        <v>125</v>
      </c>
      <c r="N82" s="3" t="s">
        <v>464</v>
      </c>
      <c r="O82" s="3" t="s">
        <v>465</v>
      </c>
      <c r="P82" s="2" t="s">
        <v>466</v>
      </c>
      <c r="Q82" s="2" t="s">
        <v>463</v>
      </c>
      <c r="R82" s="2"/>
      <c r="S82" s="2" t="s">
        <v>463</v>
      </c>
    </row>
    <row r="83" spans="1:19" ht="21.6" customHeight="1" x14ac:dyDescent="0.25">
      <c r="A83" s="1">
        <f>IFERROR(IF(B83="","",SUBTOTAL(3,$B$9:$B83)),"-")</f>
        <v>75</v>
      </c>
      <c r="B83" s="2" t="s">
        <v>218</v>
      </c>
      <c r="C83" s="7" t="s">
        <v>89</v>
      </c>
      <c r="D83" s="3" t="s">
        <v>115</v>
      </c>
      <c r="E83" s="4">
        <v>44470</v>
      </c>
      <c r="F83" s="4">
        <v>45292</v>
      </c>
      <c r="G83" s="98" t="s">
        <v>138</v>
      </c>
      <c r="H83" s="99">
        <v>44105</v>
      </c>
      <c r="I83" s="3">
        <v>8</v>
      </c>
      <c r="J83" s="3" t="s">
        <v>120</v>
      </c>
      <c r="K83" s="6" t="s">
        <v>104</v>
      </c>
      <c r="L83" s="6" t="s">
        <v>105</v>
      </c>
      <c r="M83" s="3" t="s">
        <v>125</v>
      </c>
      <c r="N83" s="3" t="s">
        <v>467</v>
      </c>
      <c r="O83" s="3" t="s">
        <v>468</v>
      </c>
      <c r="P83" s="2" t="s">
        <v>469</v>
      </c>
      <c r="Q83" s="2" t="s">
        <v>463</v>
      </c>
      <c r="R83" s="2"/>
      <c r="S83" s="2" t="s">
        <v>463</v>
      </c>
    </row>
    <row r="84" spans="1:19" ht="21.6" customHeight="1" x14ac:dyDescent="0.25">
      <c r="A84" s="1">
        <f>IFERROR(IF(B84="","",SUBTOTAL(3,$B$9:$B84)),"-")</f>
        <v>76</v>
      </c>
      <c r="B84" s="2" t="s">
        <v>219</v>
      </c>
      <c r="C84" s="7" t="s">
        <v>90</v>
      </c>
      <c r="D84" s="3" t="s">
        <v>110</v>
      </c>
      <c r="E84" s="4">
        <v>42461</v>
      </c>
      <c r="F84" s="4">
        <v>45231</v>
      </c>
      <c r="G84" s="98" t="s">
        <v>134</v>
      </c>
      <c r="H84" s="99">
        <v>42732</v>
      </c>
      <c r="I84" s="3">
        <v>8</v>
      </c>
      <c r="J84" s="3" t="s">
        <v>118</v>
      </c>
      <c r="K84" s="6" t="s">
        <v>106</v>
      </c>
      <c r="L84" s="6" t="s">
        <v>105</v>
      </c>
      <c r="M84" s="3" t="s">
        <v>125</v>
      </c>
      <c r="N84" s="3" t="s">
        <v>470</v>
      </c>
      <c r="O84" s="3" t="s">
        <v>471</v>
      </c>
      <c r="P84" s="2" t="s">
        <v>472</v>
      </c>
      <c r="Q84" s="2" t="s">
        <v>463</v>
      </c>
      <c r="R84" s="2"/>
      <c r="S84" s="2" t="s">
        <v>463</v>
      </c>
    </row>
    <row r="85" spans="1:19" s="52" customFormat="1" ht="21.6" customHeight="1" x14ac:dyDescent="0.25">
      <c r="A85" s="46">
        <f>IFERROR(IF(B85="","",SUBTOTAL(3,$B$9:$B85)),"-")</f>
        <v>77</v>
      </c>
      <c r="B85" s="47" t="s">
        <v>220</v>
      </c>
      <c r="C85" s="48" t="s">
        <v>91</v>
      </c>
      <c r="D85" s="49" t="s">
        <v>110</v>
      </c>
      <c r="E85" s="50">
        <v>43922</v>
      </c>
      <c r="F85" s="50">
        <v>45292</v>
      </c>
      <c r="G85" s="100" t="s">
        <v>135</v>
      </c>
      <c r="H85" s="101">
        <v>44130</v>
      </c>
      <c r="I85" s="49">
        <v>9</v>
      </c>
      <c r="J85" s="49" t="s">
        <v>107</v>
      </c>
      <c r="K85" s="51" t="s">
        <v>104</v>
      </c>
      <c r="L85" s="51" t="s">
        <v>105</v>
      </c>
      <c r="M85" s="49" t="s">
        <v>112</v>
      </c>
      <c r="N85" s="49" t="s">
        <v>473</v>
      </c>
      <c r="O85" s="49" t="s">
        <v>474</v>
      </c>
      <c r="P85" s="47" t="s">
        <v>475</v>
      </c>
      <c r="Q85" s="47" t="s">
        <v>221</v>
      </c>
      <c r="R85" s="47"/>
      <c r="S85" s="47" t="s">
        <v>221</v>
      </c>
    </row>
    <row r="86" spans="1:19" ht="21.6" customHeight="1" x14ac:dyDescent="0.25">
      <c r="A86" s="1">
        <f>IFERROR(IF(B86="","",SUBTOTAL(3,$B$9:$B86)),"-")</f>
        <v>78</v>
      </c>
      <c r="B86" s="2" t="s">
        <v>222</v>
      </c>
      <c r="C86" s="7" t="s">
        <v>92</v>
      </c>
      <c r="D86" s="3" t="s">
        <v>115</v>
      </c>
      <c r="E86" s="4">
        <v>44652</v>
      </c>
      <c r="F86" s="4">
        <v>44927</v>
      </c>
      <c r="G86" s="98" t="s">
        <v>136</v>
      </c>
      <c r="H86" s="99">
        <v>44351</v>
      </c>
      <c r="I86" s="3">
        <v>8</v>
      </c>
      <c r="J86" s="3" t="s">
        <v>120</v>
      </c>
      <c r="K86" s="6" t="s">
        <v>104</v>
      </c>
      <c r="L86" s="6" t="s">
        <v>105</v>
      </c>
      <c r="M86" s="3" t="s">
        <v>125</v>
      </c>
      <c r="N86" s="3" t="s">
        <v>476</v>
      </c>
      <c r="O86" s="3" t="s">
        <v>477</v>
      </c>
      <c r="P86" s="2" t="s">
        <v>478</v>
      </c>
      <c r="Q86" s="2" t="s">
        <v>221</v>
      </c>
      <c r="R86" s="2"/>
      <c r="S86" s="2" t="s">
        <v>221</v>
      </c>
    </row>
    <row r="87" spans="1:19" ht="21.6" customHeight="1" x14ac:dyDescent="0.25">
      <c r="A87" s="1">
        <f>IFERROR(IF(B87="","",SUBTOTAL(3,$B$9:$B87)),"-")</f>
        <v>79</v>
      </c>
      <c r="B87" s="2" t="s">
        <v>223</v>
      </c>
      <c r="C87" s="7" t="s">
        <v>93</v>
      </c>
      <c r="D87" s="3" t="s">
        <v>113</v>
      </c>
      <c r="E87" s="4">
        <v>42826</v>
      </c>
      <c r="F87" s="4">
        <v>44927</v>
      </c>
      <c r="G87" s="98" t="s">
        <v>137</v>
      </c>
      <c r="H87" s="99">
        <v>43742</v>
      </c>
      <c r="I87" s="3">
        <v>8</v>
      </c>
      <c r="J87" s="3" t="s">
        <v>107</v>
      </c>
      <c r="K87" s="6" t="s">
        <v>106</v>
      </c>
      <c r="L87" s="6" t="s">
        <v>105</v>
      </c>
      <c r="M87" s="3" t="s">
        <v>125</v>
      </c>
      <c r="N87" s="3" t="s">
        <v>479</v>
      </c>
      <c r="O87" s="3" t="s">
        <v>480</v>
      </c>
      <c r="P87" s="2" t="s">
        <v>481</v>
      </c>
      <c r="Q87" s="2" t="s">
        <v>221</v>
      </c>
      <c r="R87" s="2"/>
      <c r="S87" s="2" t="s">
        <v>221</v>
      </c>
    </row>
    <row r="88" spans="1:19" ht="21.6" customHeight="1" x14ac:dyDescent="0.25">
      <c r="A88" s="1">
        <f>IFERROR(IF(B88="","",SUBTOTAL(3,$B$9:$B88)),"-")</f>
        <v>80</v>
      </c>
      <c r="B88" s="2" t="s">
        <v>224</v>
      </c>
      <c r="C88" s="7" t="s">
        <v>94</v>
      </c>
      <c r="D88" s="3" t="s">
        <v>115</v>
      </c>
      <c r="E88" s="4">
        <v>44287</v>
      </c>
      <c r="F88" s="4">
        <v>44927</v>
      </c>
      <c r="G88" s="98" t="s">
        <v>138</v>
      </c>
      <c r="H88" s="99">
        <v>44130</v>
      </c>
      <c r="I88" s="3">
        <v>8</v>
      </c>
      <c r="J88" s="3" t="s">
        <v>120</v>
      </c>
      <c r="K88" s="6" t="s">
        <v>106</v>
      </c>
      <c r="L88" s="6" t="s">
        <v>105</v>
      </c>
      <c r="M88" s="3" t="s">
        <v>125</v>
      </c>
      <c r="N88" s="3" t="s">
        <v>482</v>
      </c>
      <c r="O88" s="3" t="s">
        <v>483</v>
      </c>
      <c r="P88" s="2" t="s">
        <v>484</v>
      </c>
      <c r="Q88" s="2" t="s">
        <v>221</v>
      </c>
      <c r="R88" s="2"/>
      <c r="S88" s="2" t="s">
        <v>221</v>
      </c>
    </row>
    <row r="89" spans="1:19" s="52" customFormat="1" ht="21.6" customHeight="1" x14ac:dyDescent="0.25">
      <c r="A89" s="46">
        <f>IFERROR(IF(B89="","",SUBTOTAL(3,$B$9:$B89)),"-")</f>
        <v>81</v>
      </c>
      <c r="B89" s="47" t="s">
        <v>226</v>
      </c>
      <c r="C89" s="48" t="s">
        <v>100</v>
      </c>
      <c r="D89" s="49" t="s">
        <v>110</v>
      </c>
      <c r="E89" s="50">
        <v>44835</v>
      </c>
      <c r="F89" s="50">
        <v>44805</v>
      </c>
      <c r="G89" s="100" t="s">
        <v>135</v>
      </c>
      <c r="H89" s="101">
        <v>44778</v>
      </c>
      <c r="I89" s="49">
        <v>9</v>
      </c>
      <c r="J89" s="49" t="s">
        <v>111</v>
      </c>
      <c r="K89" s="51" t="s">
        <v>106</v>
      </c>
      <c r="L89" s="51" t="s">
        <v>105</v>
      </c>
      <c r="M89" s="49" t="s">
        <v>112</v>
      </c>
      <c r="N89" s="49" t="s">
        <v>485</v>
      </c>
      <c r="O89" s="49" t="s">
        <v>486</v>
      </c>
      <c r="P89" s="47" t="s">
        <v>487</v>
      </c>
      <c r="Q89" s="47" t="s">
        <v>227</v>
      </c>
      <c r="R89" s="47"/>
      <c r="S89" s="47" t="s">
        <v>227</v>
      </c>
    </row>
    <row r="90" spans="1:19" ht="21.6" customHeight="1" x14ac:dyDescent="0.25">
      <c r="A90" s="1">
        <f>IFERROR(IF(B90="","",SUBTOTAL(3,$B$9:$B90)),"-")</f>
        <v>82</v>
      </c>
      <c r="B90" s="2" t="s">
        <v>228</v>
      </c>
      <c r="C90" s="7" t="s">
        <v>96</v>
      </c>
      <c r="D90" s="3" t="s">
        <v>110</v>
      </c>
      <c r="E90" s="4">
        <v>45017</v>
      </c>
      <c r="F90" s="4">
        <v>45292</v>
      </c>
      <c r="G90" s="98" t="s">
        <v>136</v>
      </c>
      <c r="H90" s="99">
        <v>44130</v>
      </c>
      <c r="I90" s="3">
        <v>8</v>
      </c>
      <c r="J90" s="3" t="s">
        <v>107</v>
      </c>
      <c r="K90" s="6" t="s">
        <v>106</v>
      </c>
      <c r="L90" s="6" t="s">
        <v>105</v>
      </c>
      <c r="M90" s="3" t="s">
        <v>125</v>
      </c>
      <c r="N90" s="3" t="s">
        <v>488</v>
      </c>
      <c r="O90" s="3" t="s">
        <v>489</v>
      </c>
      <c r="P90" s="2" t="s">
        <v>490</v>
      </c>
      <c r="Q90" s="2" t="s">
        <v>227</v>
      </c>
      <c r="R90" s="2"/>
      <c r="S90" s="2" t="s">
        <v>227</v>
      </c>
    </row>
    <row r="91" spans="1:19" ht="21.6" customHeight="1" x14ac:dyDescent="0.25">
      <c r="A91" s="1">
        <f>IFERROR(IF(B91="","",SUBTOTAL(3,$B$9:$B91)),"-")</f>
        <v>83</v>
      </c>
      <c r="B91" s="2" t="s">
        <v>229</v>
      </c>
      <c r="C91" s="7" t="s">
        <v>97</v>
      </c>
      <c r="D91" s="3" t="s">
        <v>110</v>
      </c>
      <c r="E91" s="4">
        <v>44287</v>
      </c>
      <c r="F91" s="4">
        <v>44835</v>
      </c>
      <c r="G91" s="98" t="s">
        <v>137</v>
      </c>
      <c r="H91" s="99">
        <v>42732</v>
      </c>
      <c r="I91" s="3">
        <v>8</v>
      </c>
      <c r="J91" s="3" t="s">
        <v>107</v>
      </c>
      <c r="K91" s="6" t="s">
        <v>104</v>
      </c>
      <c r="L91" s="6" t="s">
        <v>105</v>
      </c>
      <c r="M91" s="3" t="s">
        <v>125</v>
      </c>
      <c r="N91" s="3" t="s">
        <v>491</v>
      </c>
      <c r="O91" s="3" t="s">
        <v>492</v>
      </c>
      <c r="P91" s="2" t="s">
        <v>493</v>
      </c>
      <c r="Q91" s="2" t="s">
        <v>227</v>
      </c>
      <c r="R91" s="2"/>
      <c r="S91" s="2" t="s">
        <v>227</v>
      </c>
    </row>
    <row r="92" spans="1:19" ht="21.6" customHeight="1" x14ac:dyDescent="0.25">
      <c r="A92" s="1">
        <f>IFERROR(IF(B92="","",SUBTOTAL(3,$B$9:$B92)),"-")</f>
        <v>84</v>
      </c>
      <c r="B92" s="2" t="s">
        <v>230</v>
      </c>
      <c r="C92" s="7" t="s">
        <v>98</v>
      </c>
      <c r="D92" s="3" t="s">
        <v>113</v>
      </c>
      <c r="E92" s="4">
        <v>40817</v>
      </c>
      <c r="F92" s="4">
        <v>44986</v>
      </c>
      <c r="G92" s="98" t="s">
        <v>138</v>
      </c>
      <c r="H92" s="99">
        <v>44130</v>
      </c>
      <c r="I92" s="3">
        <v>8</v>
      </c>
      <c r="J92" s="3" t="s">
        <v>118</v>
      </c>
      <c r="K92" s="6" t="s">
        <v>106</v>
      </c>
      <c r="L92" s="6" t="s">
        <v>105</v>
      </c>
      <c r="M92" s="3" t="s">
        <v>125</v>
      </c>
      <c r="N92" s="3" t="s">
        <v>494</v>
      </c>
      <c r="O92" s="3" t="s">
        <v>495</v>
      </c>
      <c r="P92" s="2" t="s">
        <v>496</v>
      </c>
      <c r="Q92" s="2" t="s">
        <v>227</v>
      </c>
      <c r="R92" s="2"/>
      <c r="S92" s="2" t="s">
        <v>227</v>
      </c>
    </row>
    <row r="93" spans="1:19" ht="21.6" customHeight="1" x14ac:dyDescent="0.25">
      <c r="A93" s="1">
        <f>IFERROR(IF(B93="","",SUBTOTAL(3,$B$9:$B93)),"-")</f>
        <v>85</v>
      </c>
      <c r="B93" s="2" t="s">
        <v>497</v>
      </c>
      <c r="C93" s="7" t="s">
        <v>99</v>
      </c>
      <c r="D93" s="3" t="s">
        <v>115</v>
      </c>
      <c r="E93" s="4">
        <v>44287</v>
      </c>
      <c r="F93" s="4">
        <v>44621</v>
      </c>
      <c r="G93" s="98" t="s">
        <v>134</v>
      </c>
      <c r="H93" s="99">
        <v>44567</v>
      </c>
      <c r="I93" s="3">
        <v>8</v>
      </c>
      <c r="J93" s="3" t="s">
        <v>103</v>
      </c>
      <c r="K93" s="6" t="s">
        <v>106</v>
      </c>
      <c r="L93" s="6" t="s">
        <v>105</v>
      </c>
      <c r="M93" s="3" t="s">
        <v>125</v>
      </c>
      <c r="N93" s="3" t="s">
        <v>498</v>
      </c>
      <c r="O93" s="3" t="s">
        <v>499</v>
      </c>
      <c r="P93" s="2" t="s">
        <v>500</v>
      </c>
      <c r="Q93" s="2" t="s">
        <v>227</v>
      </c>
      <c r="R93" s="2"/>
      <c r="S93" s="2" t="s">
        <v>227</v>
      </c>
    </row>
    <row r="95" spans="1:19" s="64" customFormat="1" ht="15.75" x14ac:dyDescent="0.25">
      <c r="A95" s="62" t="s">
        <v>5380</v>
      </c>
      <c r="B95" s="63" t="s">
        <v>5381</v>
      </c>
      <c r="E95" s="65"/>
      <c r="F95" s="66"/>
      <c r="H95" s="66"/>
      <c r="L95" s="67" t="s">
        <v>5382</v>
      </c>
      <c r="M95" s="68"/>
      <c r="N95" s="68"/>
    </row>
    <row r="96" spans="1:19" s="64" customFormat="1" ht="15.75" x14ac:dyDescent="0.25">
      <c r="A96" s="62" t="s">
        <v>5383</v>
      </c>
      <c r="B96" s="63" t="s">
        <v>5384</v>
      </c>
      <c r="E96" s="64">
        <v>1</v>
      </c>
      <c r="F96" s="66"/>
      <c r="G96" s="69"/>
      <c r="H96" s="66"/>
      <c r="L96" s="70" t="s">
        <v>5385</v>
      </c>
      <c r="R96" s="67" t="s">
        <v>5401</v>
      </c>
    </row>
    <row r="97" spans="1:18" s="64" customFormat="1" ht="15.75" x14ac:dyDescent="0.25">
      <c r="A97" s="62" t="s">
        <v>5383</v>
      </c>
      <c r="B97" s="63" t="s">
        <v>5386</v>
      </c>
      <c r="E97" s="64">
        <v>1</v>
      </c>
      <c r="F97" s="66"/>
      <c r="H97" s="66"/>
      <c r="L97" s="70"/>
      <c r="R97" s="70" t="s">
        <v>5385</v>
      </c>
    </row>
    <row r="98" spans="1:18" s="64" customFormat="1" ht="15.75" x14ac:dyDescent="0.25">
      <c r="A98" s="62" t="s">
        <v>5383</v>
      </c>
      <c r="B98" s="63" t="s">
        <v>5387</v>
      </c>
      <c r="C98" s="63" t="s">
        <v>5388</v>
      </c>
      <c r="D98" s="70">
        <v>3</v>
      </c>
      <c r="E98" s="71">
        <f>SUM(D98:D99)</f>
        <v>19</v>
      </c>
      <c r="F98" s="66"/>
      <c r="H98" s="66"/>
      <c r="L98" s="70"/>
      <c r="N98" s="64" t="s">
        <v>5383</v>
      </c>
      <c r="R98" s="70"/>
    </row>
    <row r="99" spans="1:18" s="64" customFormat="1" ht="15.75" x14ac:dyDescent="0.25">
      <c r="A99" s="62" t="s">
        <v>5383</v>
      </c>
      <c r="B99" s="63"/>
      <c r="C99" s="63" t="s">
        <v>5389</v>
      </c>
      <c r="D99" s="72">
        <v>16</v>
      </c>
      <c r="E99" s="65"/>
      <c r="F99" s="66"/>
      <c r="H99" s="66"/>
      <c r="L99" s="73" t="s">
        <v>5390</v>
      </c>
      <c r="R99" s="70"/>
    </row>
    <row r="100" spans="1:18" s="64" customFormat="1" ht="15.75" x14ac:dyDescent="0.25">
      <c r="A100" s="62" t="s">
        <v>5383</v>
      </c>
      <c r="B100" s="63"/>
      <c r="E100" s="65"/>
      <c r="F100" s="66"/>
      <c r="H100" s="66"/>
      <c r="L100" s="70" t="s">
        <v>5391</v>
      </c>
      <c r="R100" s="73" t="s">
        <v>5390</v>
      </c>
    </row>
    <row r="101" spans="1:18" s="64" customFormat="1" ht="15.75" x14ac:dyDescent="0.25">
      <c r="A101" s="70"/>
      <c r="B101" s="63" t="s">
        <v>5392</v>
      </c>
      <c r="C101" s="63" t="s">
        <v>5393</v>
      </c>
      <c r="D101" s="64">
        <v>2</v>
      </c>
      <c r="E101" s="71">
        <f>SUM(D101:D102)</f>
        <v>58</v>
      </c>
      <c r="F101" s="66"/>
      <c r="H101" s="66"/>
      <c r="R101" s="70" t="s">
        <v>5391</v>
      </c>
    </row>
    <row r="102" spans="1:18" s="66" customFormat="1" ht="15.75" x14ac:dyDescent="0.25">
      <c r="A102" s="70"/>
      <c r="B102" s="63"/>
      <c r="C102" s="63" t="s">
        <v>5394</v>
      </c>
      <c r="D102" s="74">
        <f>56</f>
        <v>56</v>
      </c>
      <c r="E102" s="75" t="s">
        <v>5383</v>
      </c>
      <c r="G102" s="64"/>
    </row>
    <row r="103" spans="1:18" s="66" customFormat="1" ht="15.75" x14ac:dyDescent="0.25">
      <c r="A103" s="70"/>
      <c r="B103" s="63"/>
      <c r="D103" s="64"/>
      <c r="E103" s="65"/>
      <c r="G103" s="64"/>
    </row>
    <row r="104" spans="1:18" s="66" customFormat="1" ht="15.75" x14ac:dyDescent="0.25">
      <c r="A104" s="70"/>
      <c r="B104" s="63" t="s">
        <v>5395</v>
      </c>
      <c r="C104" s="64"/>
      <c r="D104" s="74"/>
      <c r="E104" s="76">
        <f>SUM(E96:E101)</f>
        <v>79</v>
      </c>
      <c r="G104" s="64"/>
    </row>
    <row r="105" spans="1:18" s="66" customFormat="1" ht="15.75" x14ac:dyDescent="0.25">
      <c r="A105" s="70"/>
      <c r="B105" s="63" t="s">
        <v>5396</v>
      </c>
      <c r="C105" s="64"/>
      <c r="D105" s="64"/>
      <c r="E105" s="77">
        <v>6</v>
      </c>
      <c r="G105" s="64"/>
    </row>
    <row r="106" spans="1:18" s="66" customFormat="1" ht="16.5" thickBot="1" x14ac:dyDescent="0.3">
      <c r="A106" s="70"/>
      <c r="B106" s="63" t="s">
        <v>5397</v>
      </c>
      <c r="C106" s="64"/>
      <c r="D106" s="78"/>
      <c r="E106" s="79">
        <f>E104+E105</f>
        <v>85</v>
      </c>
      <c r="G106" s="64"/>
    </row>
    <row r="107" spans="1:18" s="64" customFormat="1" ht="16.5" thickTop="1" x14ac:dyDescent="0.25">
      <c r="A107" s="70"/>
      <c r="B107" s="63"/>
      <c r="E107" s="65"/>
      <c r="F107" s="66"/>
      <c r="H107" s="66"/>
    </row>
  </sheetData>
  <dataConsolidate/>
  <mergeCells count="16">
    <mergeCell ref="A6:A7"/>
    <mergeCell ref="B6:B7"/>
    <mergeCell ref="C6:C7"/>
    <mergeCell ref="D6:E6"/>
    <mergeCell ref="G6:H6"/>
    <mergeCell ref="P6:P7"/>
    <mergeCell ref="Q6:Q7"/>
    <mergeCell ref="S6:S7"/>
    <mergeCell ref="I6:I7"/>
    <mergeCell ref="R6:R7"/>
    <mergeCell ref="J6:J7"/>
    <mergeCell ref="K6:K7"/>
    <mergeCell ref="L6:L7"/>
    <mergeCell ref="M6:M7"/>
    <mergeCell ref="N6:N7"/>
    <mergeCell ref="O6:O7"/>
  </mergeCells>
  <conditionalFormatting sqref="N9:S93">
    <cfRule type="cellIs" dxfId="1" priority="1" stopIfTrue="1" operator="equal">
      <formula>"Pensiun"</formula>
    </cfRule>
  </conditionalFormatting>
  <printOptions horizontalCentered="1"/>
  <pageMargins left="0.39370078740157483" right="0.39370078740157483" top="0.98425196850393704" bottom="1.0629921259842521" header="0.59055118110236227" footer="0.9055118110236221"/>
  <pageSetup paperSize="256" scale="44" orientation="landscape" horizontalDpi="4294967293" verticalDpi="4294967293" r:id="rId1"/>
  <headerFooter>
    <oddFooter xml:space="preserve">&amp;L&amp;8Bezetting Keadaan Desember 2023&amp;R&amp;10Page &amp;P of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3"/>
  <sheetViews>
    <sheetView topLeftCell="A13" workbookViewId="0">
      <selection activeCell="C16" sqref="C16"/>
    </sheetView>
  </sheetViews>
  <sheetFormatPr defaultColWidth="9.140625" defaultRowHeight="15" x14ac:dyDescent="0.25"/>
  <cols>
    <col min="1" max="1" width="6.28515625" style="10" customWidth="1"/>
    <col min="2" max="2" width="41" style="10" customWidth="1"/>
    <col min="3" max="3" width="20.42578125" style="10" customWidth="1"/>
    <col min="4" max="4" width="7.5703125" style="10" customWidth="1"/>
    <col min="5" max="6" width="10.28515625" style="10" customWidth="1"/>
    <col min="7" max="7" width="79" style="10" customWidth="1"/>
    <col min="8" max="9" width="10.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7.28515625" style="10" customWidth="1"/>
    <col min="16" max="16" width="42.85546875" style="10" customWidth="1"/>
    <col min="17" max="18" width="49.5703125" style="10" customWidth="1"/>
    <col min="19" max="16384" width="9.140625" style="10"/>
  </cols>
  <sheetData>
    <row r="1" spans="1:18" ht="15.75" x14ac:dyDescent="0.25">
      <c r="A1" s="11" t="s">
        <v>15</v>
      </c>
      <c r="B1" s="12"/>
      <c r="C1" s="12"/>
      <c r="D1" s="12"/>
      <c r="E1" s="12"/>
      <c r="F1" s="12"/>
      <c r="G1" s="12"/>
      <c r="H1" s="12"/>
      <c r="I1" s="12"/>
      <c r="J1" s="12"/>
      <c r="K1" s="12"/>
      <c r="L1" s="12"/>
      <c r="M1" s="12"/>
      <c r="N1" s="12"/>
      <c r="O1" s="12"/>
      <c r="P1" s="12"/>
      <c r="Q1" s="12"/>
      <c r="R1" s="12"/>
    </row>
    <row r="2" spans="1:18" ht="15.75" x14ac:dyDescent="0.25">
      <c r="A2" s="11" t="s">
        <v>16</v>
      </c>
      <c r="B2" s="12"/>
      <c r="C2" s="12"/>
      <c r="D2" s="12"/>
      <c r="E2" s="12"/>
      <c r="F2" s="12"/>
      <c r="G2" s="12"/>
      <c r="H2" s="12"/>
      <c r="I2" s="12"/>
      <c r="J2" s="12"/>
      <c r="K2" s="12"/>
      <c r="L2" s="12"/>
      <c r="M2" s="12"/>
      <c r="N2" s="12"/>
      <c r="O2" s="12"/>
      <c r="P2" s="12"/>
      <c r="Q2" s="12"/>
      <c r="R2" s="12"/>
    </row>
    <row r="3" spans="1:18" ht="15.75" x14ac:dyDescent="0.25">
      <c r="A3" s="11" t="s">
        <v>231</v>
      </c>
      <c r="B3" s="9"/>
      <c r="C3" s="12"/>
      <c r="D3" s="12"/>
      <c r="E3" s="12"/>
      <c r="F3" s="12"/>
      <c r="G3" s="12"/>
      <c r="H3" s="12"/>
      <c r="I3" s="12"/>
      <c r="J3" s="12"/>
      <c r="K3" s="12"/>
      <c r="L3" s="12"/>
      <c r="M3" s="12"/>
      <c r="N3" s="12"/>
      <c r="O3" s="12"/>
      <c r="P3" s="12"/>
      <c r="Q3" s="12"/>
      <c r="R3" s="12"/>
    </row>
    <row r="4" spans="1:18" s="14" customFormat="1" x14ac:dyDescent="0.25">
      <c r="A4" s="13"/>
      <c r="C4" s="15"/>
      <c r="D4" s="15"/>
      <c r="E4" s="15"/>
      <c r="F4" s="15"/>
      <c r="G4" s="15"/>
      <c r="H4" s="16"/>
      <c r="I4" s="16"/>
      <c r="J4" s="15"/>
      <c r="K4" s="15"/>
      <c r="L4" s="15"/>
      <c r="M4" s="15"/>
      <c r="N4" s="15"/>
      <c r="O4" s="15"/>
      <c r="P4" s="15"/>
      <c r="Q4" s="15"/>
      <c r="R4" s="15"/>
    </row>
    <row r="5" spans="1:18" s="14" customFormat="1" x14ac:dyDescent="0.25">
      <c r="A5" s="13"/>
      <c r="B5" s="15"/>
      <c r="C5" s="15"/>
      <c r="D5" s="15"/>
      <c r="E5" s="15"/>
      <c r="F5" s="15"/>
      <c r="G5" s="15"/>
      <c r="H5" s="15"/>
      <c r="I5" s="15"/>
      <c r="J5" s="15"/>
      <c r="K5" s="15"/>
      <c r="L5" s="15"/>
      <c r="M5" s="15"/>
      <c r="N5" s="15"/>
      <c r="O5" s="15"/>
      <c r="P5" s="15"/>
      <c r="Q5" s="15"/>
      <c r="R5" s="15"/>
    </row>
    <row r="6" spans="1:18" ht="15" customHeight="1" x14ac:dyDescent="0.25">
      <c r="A6" s="280" t="s">
        <v>10</v>
      </c>
      <c r="B6" s="265" t="s">
        <v>3</v>
      </c>
      <c r="C6" s="265" t="s">
        <v>0</v>
      </c>
      <c r="D6" s="277" t="s">
        <v>5</v>
      </c>
      <c r="E6" s="278"/>
      <c r="F6" s="24" t="s">
        <v>2</v>
      </c>
      <c r="G6" s="280" t="s">
        <v>11</v>
      </c>
      <c r="H6" s="280"/>
      <c r="I6" s="281" t="s">
        <v>102</v>
      </c>
      <c r="J6" s="265" t="s">
        <v>13</v>
      </c>
      <c r="K6" s="265" t="s">
        <v>7</v>
      </c>
      <c r="L6" s="265" t="s">
        <v>8</v>
      </c>
      <c r="M6" s="265" t="s">
        <v>9</v>
      </c>
      <c r="N6" s="265" t="s">
        <v>232</v>
      </c>
      <c r="O6" s="265" t="s">
        <v>233</v>
      </c>
      <c r="P6" s="265" t="s">
        <v>234</v>
      </c>
      <c r="Q6" s="265" t="s">
        <v>503</v>
      </c>
      <c r="R6" s="265" t="s">
        <v>14</v>
      </c>
    </row>
    <row r="7" spans="1:18" ht="15" customHeight="1" x14ac:dyDescent="0.25">
      <c r="A7" s="280"/>
      <c r="B7" s="266"/>
      <c r="C7" s="266"/>
      <c r="D7" s="24" t="s">
        <v>4</v>
      </c>
      <c r="E7" s="24" t="s">
        <v>12</v>
      </c>
      <c r="F7" s="24" t="s">
        <v>1</v>
      </c>
      <c r="G7" s="24" t="s">
        <v>6</v>
      </c>
      <c r="H7" s="24" t="s">
        <v>1</v>
      </c>
      <c r="I7" s="282"/>
      <c r="J7" s="266"/>
      <c r="K7" s="266"/>
      <c r="L7" s="266"/>
      <c r="M7" s="266"/>
      <c r="N7" s="266"/>
      <c r="O7" s="266"/>
      <c r="P7" s="266"/>
      <c r="Q7" s="266"/>
      <c r="R7" s="266"/>
    </row>
    <row r="8" spans="1:18" x14ac:dyDescent="0.25">
      <c r="A8" s="18">
        <v>1</v>
      </c>
      <c r="B8" s="18">
        <v>2</v>
      </c>
      <c r="C8" s="18">
        <v>3</v>
      </c>
      <c r="D8" s="18">
        <v>4</v>
      </c>
      <c r="E8" s="18">
        <v>5</v>
      </c>
      <c r="F8" s="18">
        <v>6</v>
      </c>
      <c r="G8" s="18">
        <v>7</v>
      </c>
      <c r="H8" s="18">
        <v>8</v>
      </c>
      <c r="I8" s="18"/>
      <c r="J8" s="18">
        <v>9</v>
      </c>
      <c r="K8" s="18">
        <v>10</v>
      </c>
      <c r="L8" s="18">
        <v>11</v>
      </c>
      <c r="M8" s="18">
        <v>12</v>
      </c>
      <c r="N8" s="18"/>
      <c r="O8" s="18"/>
      <c r="P8" s="18"/>
      <c r="Q8" s="18"/>
      <c r="R8" s="18">
        <v>13</v>
      </c>
    </row>
    <row r="9" spans="1:18" ht="21.6" customHeight="1" x14ac:dyDescent="0.25">
      <c r="A9" s="25">
        <f>IFERROR(IF(B9="","",SUBTOTAL(3,$B$9:$B9)),"-")</f>
        <v>1</v>
      </c>
      <c r="B9" s="26" t="s">
        <v>504</v>
      </c>
      <c r="C9" s="27" t="s">
        <v>505</v>
      </c>
      <c r="D9" s="28" t="s">
        <v>506</v>
      </c>
      <c r="E9" s="29">
        <v>43739</v>
      </c>
      <c r="F9" s="29">
        <v>45170</v>
      </c>
      <c r="G9" s="30" t="s">
        <v>507</v>
      </c>
      <c r="H9" s="31">
        <v>43522</v>
      </c>
      <c r="I9" s="28">
        <v>15</v>
      </c>
      <c r="J9" s="28" t="s">
        <v>103</v>
      </c>
      <c r="K9" s="32" t="s">
        <v>104</v>
      </c>
      <c r="L9" s="32" t="s">
        <v>105</v>
      </c>
      <c r="M9" s="28" t="s">
        <v>508</v>
      </c>
      <c r="N9" s="28" t="s">
        <v>509</v>
      </c>
      <c r="O9" s="28" t="s">
        <v>510</v>
      </c>
      <c r="P9" s="26" t="s">
        <v>511</v>
      </c>
      <c r="Q9" s="26" t="s">
        <v>512</v>
      </c>
      <c r="R9" s="26" t="s">
        <v>512</v>
      </c>
    </row>
    <row r="10" spans="1:18" ht="21.6" customHeight="1" x14ac:dyDescent="0.25">
      <c r="A10" s="1">
        <f>IFERROR(IF(B10="","",SUBTOTAL(3,$B$9:$B10)),"-")</f>
        <v>2</v>
      </c>
      <c r="B10" s="2" t="s">
        <v>513</v>
      </c>
      <c r="C10" s="7" t="s">
        <v>514</v>
      </c>
      <c r="D10" s="3" t="s">
        <v>515</v>
      </c>
      <c r="E10" s="4">
        <v>43556</v>
      </c>
      <c r="F10" s="4">
        <v>44986</v>
      </c>
      <c r="G10" s="8" t="s">
        <v>516</v>
      </c>
      <c r="H10" s="5">
        <v>43921</v>
      </c>
      <c r="I10" s="3">
        <v>14</v>
      </c>
      <c r="J10" s="3" t="s">
        <v>103</v>
      </c>
      <c r="K10" s="6" t="s">
        <v>106</v>
      </c>
      <c r="L10" s="6" t="s">
        <v>105</v>
      </c>
      <c r="M10" s="3" t="s">
        <v>517</v>
      </c>
      <c r="N10" s="3" t="s">
        <v>518</v>
      </c>
      <c r="O10" s="3" t="s">
        <v>519</v>
      </c>
      <c r="P10" s="2" t="s">
        <v>520</v>
      </c>
      <c r="Q10" s="2" t="s">
        <v>512</v>
      </c>
      <c r="R10" s="2" t="s">
        <v>512</v>
      </c>
    </row>
    <row r="11" spans="1:18" ht="21.6" customHeight="1" x14ac:dyDescent="0.25">
      <c r="A11" s="1">
        <f>IFERROR(IF(B11="","",SUBTOTAL(3,$B$9:$B11)),"-")</f>
        <v>3</v>
      </c>
      <c r="B11" s="2" t="s">
        <v>521</v>
      </c>
      <c r="C11" s="7" t="s">
        <v>522</v>
      </c>
      <c r="D11" s="3" t="s">
        <v>515</v>
      </c>
      <c r="E11" s="4">
        <v>44287</v>
      </c>
      <c r="F11" s="4">
        <v>44958</v>
      </c>
      <c r="G11" s="8" t="s">
        <v>523</v>
      </c>
      <c r="H11" s="5">
        <v>44280</v>
      </c>
      <c r="I11" s="3">
        <v>14</v>
      </c>
      <c r="J11" s="3" t="s">
        <v>107</v>
      </c>
      <c r="K11" s="6" t="s">
        <v>104</v>
      </c>
      <c r="L11" s="6" t="s">
        <v>105</v>
      </c>
      <c r="M11" s="3" t="s">
        <v>517</v>
      </c>
      <c r="N11" s="3" t="s">
        <v>524</v>
      </c>
      <c r="O11" s="3" t="s">
        <v>525</v>
      </c>
      <c r="P11" s="2" t="s">
        <v>526</v>
      </c>
      <c r="Q11" s="2" t="s">
        <v>512</v>
      </c>
      <c r="R11" s="2" t="s">
        <v>512</v>
      </c>
    </row>
    <row r="12" spans="1:18" ht="21.6" customHeight="1" x14ac:dyDescent="0.25">
      <c r="A12" s="1">
        <f>IFERROR(IF(B12="","",SUBTOTAL(3,$B$9:$B12)),"-")</f>
        <v>4</v>
      </c>
      <c r="B12" s="2" t="s">
        <v>527</v>
      </c>
      <c r="C12" s="7" t="s">
        <v>528</v>
      </c>
      <c r="D12" s="3" t="s">
        <v>515</v>
      </c>
      <c r="E12" s="4">
        <v>42826</v>
      </c>
      <c r="F12" s="4">
        <v>44593</v>
      </c>
      <c r="G12" s="8" t="s">
        <v>529</v>
      </c>
      <c r="H12" s="5">
        <v>43777</v>
      </c>
      <c r="I12" s="3">
        <v>14</v>
      </c>
      <c r="J12" s="3" t="s">
        <v>103</v>
      </c>
      <c r="K12" s="6" t="s">
        <v>106</v>
      </c>
      <c r="L12" s="6" t="s">
        <v>105</v>
      </c>
      <c r="M12" s="3" t="s">
        <v>517</v>
      </c>
      <c r="N12" s="3" t="s">
        <v>530</v>
      </c>
      <c r="O12" s="3" t="s">
        <v>531</v>
      </c>
      <c r="P12" s="2" t="s">
        <v>532</v>
      </c>
      <c r="Q12" s="2" t="s">
        <v>512</v>
      </c>
      <c r="R12" s="2" t="s">
        <v>512</v>
      </c>
    </row>
    <row r="13" spans="1:18" ht="21.6" customHeight="1" x14ac:dyDescent="0.25">
      <c r="A13" s="1">
        <f>IFERROR(IF(B13="","",SUBTOTAL(3,$B$9:$B13)),"-")</f>
        <v>5</v>
      </c>
      <c r="B13" s="2" t="s">
        <v>533</v>
      </c>
      <c r="C13" s="7" t="s">
        <v>534</v>
      </c>
      <c r="D13" s="3" t="s">
        <v>515</v>
      </c>
      <c r="E13" s="4">
        <v>43191</v>
      </c>
      <c r="F13" s="4">
        <v>45200</v>
      </c>
      <c r="G13" s="8" t="s">
        <v>535</v>
      </c>
      <c r="H13" s="5">
        <v>44407</v>
      </c>
      <c r="I13" s="3">
        <v>14</v>
      </c>
      <c r="J13" s="3" t="s">
        <v>103</v>
      </c>
      <c r="K13" s="6" t="s">
        <v>104</v>
      </c>
      <c r="L13" s="6" t="s">
        <v>105</v>
      </c>
      <c r="M13" s="3" t="s">
        <v>517</v>
      </c>
      <c r="N13" s="3" t="s">
        <v>536</v>
      </c>
      <c r="O13" s="3" t="s">
        <v>537</v>
      </c>
      <c r="P13" s="2" t="s">
        <v>538</v>
      </c>
      <c r="Q13" s="2" t="s">
        <v>512</v>
      </c>
      <c r="R13" s="2" t="s">
        <v>512</v>
      </c>
    </row>
    <row r="14" spans="1:18" ht="21.6" customHeight="1" x14ac:dyDescent="0.25">
      <c r="A14" s="1">
        <f>IFERROR(IF(B14="","",SUBTOTAL(3,$B$9:$B14)),"-")</f>
        <v>6</v>
      </c>
      <c r="B14" s="2" t="s">
        <v>539</v>
      </c>
      <c r="C14" s="7" t="s">
        <v>540</v>
      </c>
      <c r="D14" s="3" t="s">
        <v>515</v>
      </c>
      <c r="E14" s="4">
        <v>42278</v>
      </c>
      <c r="F14" s="4">
        <v>44986</v>
      </c>
      <c r="G14" s="8" t="s">
        <v>541</v>
      </c>
      <c r="H14" s="5">
        <v>43525</v>
      </c>
      <c r="I14" s="3">
        <v>14</v>
      </c>
      <c r="J14" s="3" t="s">
        <v>103</v>
      </c>
      <c r="K14" s="6" t="s">
        <v>104</v>
      </c>
      <c r="L14" s="6" t="s">
        <v>105</v>
      </c>
      <c r="M14" s="3" t="s">
        <v>517</v>
      </c>
      <c r="N14" s="3" t="s">
        <v>542</v>
      </c>
      <c r="O14" s="3" t="s">
        <v>543</v>
      </c>
      <c r="P14" s="2" t="s">
        <v>544</v>
      </c>
      <c r="Q14" s="2" t="s">
        <v>512</v>
      </c>
      <c r="R14" s="2" t="s">
        <v>512</v>
      </c>
    </row>
    <row r="15" spans="1:18" ht="21.6" customHeight="1" x14ac:dyDescent="0.25">
      <c r="A15" s="1">
        <f>IFERROR(IF(B15="","",SUBTOTAL(3,$B$9:$B15)),"-")</f>
        <v>7</v>
      </c>
      <c r="B15" s="2" t="s">
        <v>545</v>
      </c>
      <c r="C15" s="7" t="s">
        <v>546</v>
      </c>
      <c r="D15" s="3" t="s">
        <v>515</v>
      </c>
      <c r="E15" s="4">
        <v>43556</v>
      </c>
      <c r="F15" s="4">
        <v>44835</v>
      </c>
      <c r="G15" s="8" t="s">
        <v>547</v>
      </c>
      <c r="H15" s="5">
        <v>44747</v>
      </c>
      <c r="I15" s="3">
        <v>14</v>
      </c>
      <c r="J15" s="3" t="s">
        <v>103</v>
      </c>
      <c r="K15" s="6" t="s">
        <v>104</v>
      </c>
      <c r="L15" s="6" t="s">
        <v>105</v>
      </c>
      <c r="M15" s="3" t="s">
        <v>517</v>
      </c>
      <c r="N15" s="3" t="s">
        <v>548</v>
      </c>
      <c r="O15" s="3" t="s">
        <v>549</v>
      </c>
      <c r="P15" s="2" t="s">
        <v>550</v>
      </c>
      <c r="Q15" s="2" t="s">
        <v>512</v>
      </c>
      <c r="R15" s="2" t="s">
        <v>512</v>
      </c>
    </row>
    <row r="16" spans="1:18" ht="21.6" customHeight="1" x14ac:dyDescent="0.25">
      <c r="A16" s="1">
        <f>IFERROR(IF(B16="","",SUBTOTAL(3,$B$9:$B16)),"-")</f>
        <v>8</v>
      </c>
      <c r="B16" s="2" t="s">
        <v>551</v>
      </c>
      <c r="C16" s="7" t="s">
        <v>552</v>
      </c>
      <c r="D16" s="3" t="s">
        <v>108</v>
      </c>
      <c r="E16" s="4">
        <v>43374</v>
      </c>
      <c r="F16" s="4">
        <v>44621</v>
      </c>
      <c r="G16" s="8" t="s">
        <v>553</v>
      </c>
      <c r="H16" s="5">
        <v>43833</v>
      </c>
      <c r="I16" s="3">
        <v>12</v>
      </c>
      <c r="J16" s="3" t="s">
        <v>103</v>
      </c>
      <c r="K16" s="6" t="s">
        <v>104</v>
      </c>
      <c r="L16" s="6" t="s">
        <v>105</v>
      </c>
      <c r="M16" s="3" t="s">
        <v>109</v>
      </c>
      <c r="N16" s="3" t="s">
        <v>554</v>
      </c>
      <c r="O16" s="3" t="s">
        <v>555</v>
      </c>
      <c r="P16" s="2" t="s">
        <v>556</v>
      </c>
      <c r="Q16" s="2" t="s">
        <v>512</v>
      </c>
      <c r="R16" s="2" t="s">
        <v>557</v>
      </c>
    </row>
    <row r="17" spans="1:18" ht="21.6" customHeight="1" x14ac:dyDescent="0.25">
      <c r="A17" s="1">
        <f>IFERROR(IF(B17="","",SUBTOTAL(3,$B$9:$B17)),"-")</f>
        <v>9</v>
      </c>
      <c r="B17" s="2" t="s">
        <v>558</v>
      </c>
      <c r="C17" s="7" t="s">
        <v>559</v>
      </c>
      <c r="D17" s="3" t="s">
        <v>110</v>
      </c>
      <c r="E17" s="4">
        <v>44835</v>
      </c>
      <c r="F17" s="4">
        <v>45139</v>
      </c>
      <c r="G17" s="8" t="s">
        <v>560</v>
      </c>
      <c r="H17" s="5">
        <v>44470</v>
      </c>
      <c r="I17" s="3">
        <v>9</v>
      </c>
      <c r="J17" s="3" t="s">
        <v>111</v>
      </c>
      <c r="K17" s="6" t="s">
        <v>104</v>
      </c>
      <c r="L17" s="6" t="s">
        <v>105</v>
      </c>
      <c r="M17" s="3" t="s">
        <v>112</v>
      </c>
      <c r="N17" s="3" t="s">
        <v>561</v>
      </c>
      <c r="O17" s="3" t="s">
        <v>562</v>
      </c>
      <c r="P17" s="2" t="s">
        <v>563</v>
      </c>
      <c r="Q17" s="2" t="s">
        <v>512</v>
      </c>
      <c r="R17" s="2" t="s">
        <v>557</v>
      </c>
    </row>
    <row r="18" spans="1:18" ht="21.6" customHeight="1" x14ac:dyDescent="0.25">
      <c r="A18" s="1">
        <f>IFERROR(IF(B18="","",SUBTOTAL(3,$B$9:$B18)),"-")</f>
        <v>10</v>
      </c>
      <c r="B18" s="2" t="s">
        <v>564</v>
      </c>
      <c r="C18" s="7" t="s">
        <v>565</v>
      </c>
      <c r="D18" s="3" t="s">
        <v>113</v>
      </c>
      <c r="E18" s="4">
        <v>44835</v>
      </c>
      <c r="F18" s="4">
        <v>45292</v>
      </c>
      <c r="G18" s="8" t="s">
        <v>566</v>
      </c>
      <c r="H18" s="5">
        <v>44743</v>
      </c>
      <c r="I18" s="3">
        <v>7</v>
      </c>
      <c r="J18" s="3" t="s">
        <v>107</v>
      </c>
      <c r="K18" s="6" t="s">
        <v>106</v>
      </c>
      <c r="L18" s="6" t="s">
        <v>105</v>
      </c>
      <c r="M18" s="3" t="s">
        <v>114</v>
      </c>
      <c r="N18" s="3" t="s">
        <v>567</v>
      </c>
      <c r="O18" s="3" t="s">
        <v>568</v>
      </c>
      <c r="P18" s="2" t="s">
        <v>569</v>
      </c>
      <c r="Q18" s="2" t="s">
        <v>512</v>
      </c>
      <c r="R18" s="2" t="s">
        <v>557</v>
      </c>
    </row>
    <row r="19" spans="1:18" ht="21.6" customHeight="1" x14ac:dyDescent="0.25">
      <c r="A19" s="1">
        <f>IFERROR(IF(B19="","",SUBTOTAL(3,$B$9:$B19)),"-")</f>
        <v>11</v>
      </c>
      <c r="B19" s="2" t="s">
        <v>570</v>
      </c>
      <c r="C19" s="7" t="s">
        <v>571</v>
      </c>
      <c r="D19" s="3" t="s">
        <v>116</v>
      </c>
      <c r="E19" s="4">
        <v>44774</v>
      </c>
      <c r="F19" s="4">
        <v>45139</v>
      </c>
      <c r="G19" s="8" t="s">
        <v>572</v>
      </c>
      <c r="H19" s="5">
        <v>45200</v>
      </c>
      <c r="I19" s="3">
        <v>7</v>
      </c>
      <c r="J19" s="3" t="s">
        <v>111</v>
      </c>
      <c r="K19" s="6" t="s">
        <v>104</v>
      </c>
      <c r="L19" s="6" t="s">
        <v>105</v>
      </c>
      <c r="M19" s="3" t="s">
        <v>114</v>
      </c>
      <c r="N19" s="3" t="s">
        <v>573</v>
      </c>
      <c r="O19" s="3" t="s">
        <v>574</v>
      </c>
      <c r="P19" s="2" t="s">
        <v>575</v>
      </c>
      <c r="Q19" s="2" t="s">
        <v>512</v>
      </c>
      <c r="R19" s="2" t="s">
        <v>557</v>
      </c>
    </row>
    <row r="20" spans="1:18" ht="21.6" customHeight="1" x14ac:dyDescent="0.25">
      <c r="A20" s="1">
        <f>IFERROR(IF(B20="","",SUBTOTAL(3,$B$9:$B20)),"-")</f>
        <v>12</v>
      </c>
      <c r="B20" s="2" t="s">
        <v>576</v>
      </c>
      <c r="C20" s="7" t="s">
        <v>577</v>
      </c>
      <c r="D20" s="3" t="s">
        <v>116</v>
      </c>
      <c r="E20" s="4" t="s">
        <v>578</v>
      </c>
      <c r="F20" s="4">
        <v>45292</v>
      </c>
      <c r="G20" s="8" t="s">
        <v>579</v>
      </c>
      <c r="H20" s="5">
        <v>45261</v>
      </c>
      <c r="I20" s="3">
        <v>7</v>
      </c>
      <c r="J20" s="3" t="s">
        <v>111</v>
      </c>
      <c r="K20" s="6" t="s">
        <v>104</v>
      </c>
      <c r="L20" s="6" t="s">
        <v>578</v>
      </c>
      <c r="M20" s="3" t="s">
        <v>114</v>
      </c>
      <c r="N20" s="3" t="s">
        <v>578</v>
      </c>
      <c r="O20" s="3" t="s">
        <v>578</v>
      </c>
      <c r="P20" s="2" t="s">
        <v>578</v>
      </c>
      <c r="Q20" s="2" t="s">
        <v>512</v>
      </c>
      <c r="R20" s="2" t="s">
        <v>557</v>
      </c>
    </row>
    <row r="21" spans="1:18" ht="21.6" customHeight="1" x14ac:dyDescent="0.25">
      <c r="A21" s="1">
        <f>IFERROR(IF(B21="","",SUBTOTAL(3,$B$9:$B21)),"-")</f>
        <v>13</v>
      </c>
      <c r="B21" s="2" t="s">
        <v>580</v>
      </c>
      <c r="C21" s="7" t="s">
        <v>581</v>
      </c>
      <c r="D21" s="3" t="s">
        <v>582</v>
      </c>
      <c r="E21" s="4">
        <v>44652</v>
      </c>
      <c r="F21" s="4">
        <v>45292</v>
      </c>
      <c r="G21" s="8" t="s">
        <v>117</v>
      </c>
      <c r="H21" s="5">
        <v>44417</v>
      </c>
      <c r="I21" s="3">
        <v>5</v>
      </c>
      <c r="J21" s="3" t="s">
        <v>118</v>
      </c>
      <c r="K21" s="6" t="s">
        <v>104</v>
      </c>
      <c r="L21" s="6" t="s">
        <v>105</v>
      </c>
      <c r="M21" s="3" t="s">
        <v>114</v>
      </c>
      <c r="N21" s="3" t="s">
        <v>583</v>
      </c>
      <c r="O21" s="3" t="s">
        <v>584</v>
      </c>
      <c r="P21" s="2" t="s">
        <v>585</v>
      </c>
      <c r="Q21" s="2" t="s">
        <v>512</v>
      </c>
      <c r="R21" s="2" t="s">
        <v>557</v>
      </c>
    </row>
    <row r="22" spans="1:18" ht="21.6" customHeight="1" x14ac:dyDescent="0.25">
      <c r="A22" s="1">
        <f>IFERROR(IF(B22="","",SUBTOTAL(3,$B$9:$B22)),"-")</f>
        <v>14</v>
      </c>
      <c r="B22" s="2" t="s">
        <v>586</v>
      </c>
      <c r="C22" s="7" t="s">
        <v>587</v>
      </c>
      <c r="D22" s="3" t="s">
        <v>108</v>
      </c>
      <c r="E22" s="4">
        <v>44287</v>
      </c>
      <c r="F22" s="4">
        <v>44986</v>
      </c>
      <c r="G22" s="8" t="s">
        <v>553</v>
      </c>
      <c r="H22" s="5">
        <v>44130</v>
      </c>
      <c r="I22" s="3">
        <v>12</v>
      </c>
      <c r="J22" s="3" t="s">
        <v>107</v>
      </c>
      <c r="K22" s="6" t="s">
        <v>104</v>
      </c>
      <c r="L22" s="6" t="s">
        <v>105</v>
      </c>
      <c r="M22" s="3" t="s">
        <v>109</v>
      </c>
      <c r="N22" s="3" t="s">
        <v>588</v>
      </c>
      <c r="O22" s="3" t="s">
        <v>589</v>
      </c>
      <c r="P22" s="2" t="s">
        <v>590</v>
      </c>
      <c r="Q22" s="2" t="s">
        <v>512</v>
      </c>
      <c r="R22" s="2" t="s">
        <v>591</v>
      </c>
    </row>
    <row r="23" spans="1:18" ht="21.6" customHeight="1" x14ac:dyDescent="0.25">
      <c r="A23" s="1">
        <f>IFERROR(IF(B23="","",SUBTOTAL(3,$B$9:$B23)),"-")</f>
        <v>15</v>
      </c>
      <c r="B23" s="2" t="s">
        <v>592</v>
      </c>
      <c r="C23" s="7" t="s">
        <v>593</v>
      </c>
      <c r="D23" s="3" t="s">
        <v>115</v>
      </c>
      <c r="E23" s="4">
        <v>43922</v>
      </c>
      <c r="F23" s="4">
        <v>45047</v>
      </c>
      <c r="G23" s="8" t="s">
        <v>594</v>
      </c>
      <c r="H23" s="5">
        <v>44299</v>
      </c>
      <c r="I23" s="3">
        <v>7</v>
      </c>
      <c r="J23" s="3" t="s">
        <v>107</v>
      </c>
      <c r="K23" s="6" t="s">
        <v>106</v>
      </c>
      <c r="L23" s="6" t="s">
        <v>105</v>
      </c>
      <c r="M23" s="3" t="s">
        <v>114</v>
      </c>
      <c r="N23" s="3" t="s">
        <v>595</v>
      </c>
      <c r="O23" s="3" t="s">
        <v>596</v>
      </c>
      <c r="P23" s="2" t="s">
        <v>597</v>
      </c>
      <c r="Q23" s="2" t="s">
        <v>512</v>
      </c>
      <c r="R23" s="2" t="s">
        <v>591</v>
      </c>
    </row>
    <row r="24" spans="1:18" ht="21.6" customHeight="1" x14ac:dyDescent="0.25">
      <c r="A24" s="1">
        <f>IFERROR(IF(B24="","",SUBTOTAL(3,$B$9:$B24)),"-")</f>
        <v>16</v>
      </c>
      <c r="B24" s="2" t="s">
        <v>598</v>
      </c>
      <c r="C24" s="7" t="s">
        <v>599</v>
      </c>
      <c r="D24" s="3" t="s">
        <v>115</v>
      </c>
      <c r="E24" s="4">
        <v>45017</v>
      </c>
      <c r="F24" s="4">
        <v>44927</v>
      </c>
      <c r="G24" s="8" t="s">
        <v>600</v>
      </c>
      <c r="H24" s="5">
        <v>44277</v>
      </c>
      <c r="I24" s="3">
        <v>6</v>
      </c>
      <c r="J24" s="3" t="s">
        <v>120</v>
      </c>
      <c r="K24" s="6" t="s">
        <v>104</v>
      </c>
      <c r="L24" s="6" t="s">
        <v>105</v>
      </c>
      <c r="M24" s="3" t="s">
        <v>114</v>
      </c>
      <c r="N24" s="3" t="s">
        <v>601</v>
      </c>
      <c r="O24" s="3" t="s">
        <v>602</v>
      </c>
      <c r="P24" s="2" t="s">
        <v>603</v>
      </c>
      <c r="Q24" s="2" t="s">
        <v>512</v>
      </c>
      <c r="R24" s="2" t="s">
        <v>591</v>
      </c>
    </row>
    <row r="25" spans="1:18" ht="21.6" customHeight="1" x14ac:dyDescent="0.25">
      <c r="A25" s="1">
        <f>IFERROR(IF(B25="","",SUBTOTAL(3,$B$9:$B25)),"-")</f>
        <v>17</v>
      </c>
      <c r="B25" s="2" t="s">
        <v>604</v>
      </c>
      <c r="C25" s="7" t="s">
        <v>605</v>
      </c>
      <c r="D25" s="3" t="s">
        <v>116</v>
      </c>
      <c r="E25" s="4">
        <v>45017</v>
      </c>
      <c r="F25" s="4">
        <v>45292</v>
      </c>
      <c r="G25" s="8" t="s">
        <v>606</v>
      </c>
      <c r="H25" s="5">
        <v>44277</v>
      </c>
      <c r="I25" s="3">
        <v>6</v>
      </c>
      <c r="J25" s="3" t="s">
        <v>107</v>
      </c>
      <c r="K25" s="6" t="s">
        <v>106</v>
      </c>
      <c r="L25" s="6" t="s">
        <v>105</v>
      </c>
      <c r="M25" s="3" t="s">
        <v>114</v>
      </c>
      <c r="N25" s="3" t="s">
        <v>607</v>
      </c>
      <c r="O25" s="3" t="s">
        <v>608</v>
      </c>
      <c r="P25" s="2" t="s">
        <v>609</v>
      </c>
      <c r="Q25" s="2" t="s">
        <v>512</v>
      </c>
      <c r="R25" s="2" t="s">
        <v>591</v>
      </c>
    </row>
    <row r="26" spans="1:18" ht="21.6" customHeight="1" x14ac:dyDescent="0.25">
      <c r="A26" s="1">
        <f>IFERROR(IF(B26="","",SUBTOTAL(3,$B$9:$B26)),"-")</f>
        <v>18</v>
      </c>
      <c r="B26" s="2" t="s">
        <v>610</v>
      </c>
      <c r="C26" s="7" t="s">
        <v>611</v>
      </c>
      <c r="D26" s="3" t="s">
        <v>582</v>
      </c>
      <c r="E26" s="4">
        <v>44287</v>
      </c>
      <c r="F26" s="4">
        <v>44927</v>
      </c>
      <c r="G26" s="8" t="s">
        <v>612</v>
      </c>
      <c r="H26" s="5">
        <v>44277</v>
      </c>
      <c r="I26" s="3">
        <v>5</v>
      </c>
      <c r="J26" s="3" t="s">
        <v>118</v>
      </c>
      <c r="K26" s="6" t="s">
        <v>106</v>
      </c>
      <c r="L26" s="6" t="s">
        <v>105</v>
      </c>
      <c r="M26" s="3" t="s">
        <v>114</v>
      </c>
      <c r="N26" s="3" t="s">
        <v>613</v>
      </c>
      <c r="O26" s="3" t="s">
        <v>614</v>
      </c>
      <c r="P26" s="2" t="s">
        <v>615</v>
      </c>
      <c r="Q26" s="2" t="s">
        <v>512</v>
      </c>
      <c r="R26" s="2" t="s">
        <v>591</v>
      </c>
    </row>
    <row r="27" spans="1:18" ht="21.6" customHeight="1" x14ac:dyDescent="0.25">
      <c r="A27" s="1">
        <f>IFERROR(IF(B27="","",SUBTOTAL(3,$B$9:$B27)),"-")</f>
        <v>19</v>
      </c>
      <c r="B27" s="2" t="s">
        <v>616</v>
      </c>
      <c r="C27" s="7" t="s">
        <v>617</v>
      </c>
      <c r="D27" s="3" t="s">
        <v>618</v>
      </c>
      <c r="E27" s="4">
        <v>44105</v>
      </c>
      <c r="F27" s="4">
        <v>45261</v>
      </c>
      <c r="G27" s="8" t="s">
        <v>619</v>
      </c>
      <c r="H27" s="5">
        <v>44277</v>
      </c>
      <c r="I27" s="3">
        <v>1</v>
      </c>
      <c r="J27" s="3" t="s">
        <v>620</v>
      </c>
      <c r="K27" s="6" t="s">
        <v>106</v>
      </c>
      <c r="L27" s="6" t="s">
        <v>105</v>
      </c>
      <c r="M27" s="3" t="s">
        <v>114</v>
      </c>
      <c r="N27" s="3" t="s">
        <v>621</v>
      </c>
      <c r="O27" s="3" t="s">
        <v>622</v>
      </c>
      <c r="P27" s="2" t="s">
        <v>623</v>
      </c>
      <c r="Q27" s="2" t="s">
        <v>512</v>
      </c>
      <c r="R27" s="2" t="s">
        <v>591</v>
      </c>
    </row>
    <row r="28" spans="1:18" ht="21.6" customHeight="1" x14ac:dyDescent="0.25">
      <c r="A28" s="1">
        <f>IFERROR(IF(B28="","",SUBTOTAL(3,$B$9:$B28)),"-")</f>
        <v>20</v>
      </c>
      <c r="B28" s="2" t="s">
        <v>624</v>
      </c>
      <c r="C28" s="7" t="s">
        <v>625</v>
      </c>
      <c r="D28" s="3" t="s">
        <v>108</v>
      </c>
      <c r="E28" s="4">
        <v>44105</v>
      </c>
      <c r="F28" s="4">
        <v>44835</v>
      </c>
      <c r="G28" s="8" t="s">
        <v>553</v>
      </c>
      <c r="H28" s="5">
        <v>44407</v>
      </c>
      <c r="I28" s="3">
        <v>12</v>
      </c>
      <c r="J28" s="3" t="s">
        <v>103</v>
      </c>
      <c r="K28" s="6" t="s">
        <v>104</v>
      </c>
      <c r="L28" s="6" t="s">
        <v>105</v>
      </c>
      <c r="M28" s="3" t="s">
        <v>109</v>
      </c>
      <c r="N28" s="3" t="s">
        <v>626</v>
      </c>
      <c r="O28" s="3" t="s">
        <v>627</v>
      </c>
      <c r="P28" s="2" t="s">
        <v>628</v>
      </c>
      <c r="Q28" s="2" t="s">
        <v>512</v>
      </c>
      <c r="R28" s="2" t="s">
        <v>629</v>
      </c>
    </row>
    <row r="29" spans="1:18" ht="21.6" customHeight="1" x14ac:dyDescent="0.25">
      <c r="A29" s="1">
        <f>IFERROR(IF(B29="","",SUBTOTAL(3,$B$9:$B29)),"-")</f>
        <v>21</v>
      </c>
      <c r="B29" s="2" t="s">
        <v>630</v>
      </c>
      <c r="C29" s="7" t="s">
        <v>631</v>
      </c>
      <c r="D29" s="3" t="s">
        <v>115</v>
      </c>
      <c r="E29" s="4">
        <v>44287</v>
      </c>
      <c r="F29" s="4">
        <v>44927</v>
      </c>
      <c r="G29" s="8" t="s">
        <v>632</v>
      </c>
      <c r="H29" s="5">
        <v>44928</v>
      </c>
      <c r="I29" s="3">
        <v>7</v>
      </c>
      <c r="J29" s="3" t="s">
        <v>107</v>
      </c>
      <c r="K29" s="6" t="s">
        <v>106</v>
      </c>
      <c r="L29" s="6" t="s">
        <v>105</v>
      </c>
      <c r="M29" s="3" t="s">
        <v>114</v>
      </c>
      <c r="N29" s="3" t="s">
        <v>633</v>
      </c>
      <c r="O29" s="3" t="s">
        <v>634</v>
      </c>
      <c r="P29" s="2" t="s">
        <v>635</v>
      </c>
      <c r="Q29" s="2" t="s">
        <v>512</v>
      </c>
      <c r="R29" s="2" t="s">
        <v>629</v>
      </c>
    </row>
    <row r="30" spans="1:18" ht="21.6" customHeight="1" x14ac:dyDescent="0.25">
      <c r="A30" s="1">
        <f>IFERROR(IF(B30="","",SUBTOTAL(3,$B$9:$B30)),"-")</f>
        <v>22</v>
      </c>
      <c r="B30" s="2" t="s">
        <v>636</v>
      </c>
      <c r="C30" s="7" t="s">
        <v>637</v>
      </c>
      <c r="D30" s="3" t="s">
        <v>115</v>
      </c>
      <c r="E30" s="4">
        <v>44470</v>
      </c>
      <c r="F30" s="4">
        <v>44986</v>
      </c>
      <c r="G30" s="8" t="s">
        <v>638</v>
      </c>
      <c r="H30" s="5">
        <v>44277</v>
      </c>
      <c r="I30" s="3">
        <v>7</v>
      </c>
      <c r="J30" s="3" t="s">
        <v>107</v>
      </c>
      <c r="K30" s="6" t="s">
        <v>106</v>
      </c>
      <c r="L30" s="6" t="s">
        <v>105</v>
      </c>
      <c r="M30" s="3" t="s">
        <v>114</v>
      </c>
      <c r="N30" s="3" t="s">
        <v>639</v>
      </c>
      <c r="O30" s="3" t="s">
        <v>640</v>
      </c>
      <c r="P30" s="2" t="s">
        <v>641</v>
      </c>
      <c r="Q30" s="2" t="s">
        <v>512</v>
      </c>
      <c r="R30" s="2" t="s">
        <v>629</v>
      </c>
    </row>
    <row r="31" spans="1:18" ht="21.6" customHeight="1" x14ac:dyDescent="0.25">
      <c r="A31" s="1">
        <f>IFERROR(IF(B31="","",SUBTOTAL(3,$B$9:$B31)),"-")</f>
        <v>23</v>
      </c>
      <c r="B31" s="2" t="s">
        <v>642</v>
      </c>
      <c r="C31" s="7" t="s">
        <v>643</v>
      </c>
      <c r="D31" s="3" t="s">
        <v>644</v>
      </c>
      <c r="E31" s="4">
        <v>44287</v>
      </c>
      <c r="F31" s="4">
        <v>44927</v>
      </c>
      <c r="G31" s="8" t="s">
        <v>127</v>
      </c>
      <c r="H31" s="5">
        <v>45231</v>
      </c>
      <c r="I31" s="3">
        <v>5</v>
      </c>
      <c r="J31" s="3" t="s">
        <v>118</v>
      </c>
      <c r="K31" s="6" t="s">
        <v>104</v>
      </c>
      <c r="L31" s="6" t="s">
        <v>105</v>
      </c>
      <c r="M31" s="3" t="s">
        <v>114</v>
      </c>
      <c r="N31" s="3" t="s">
        <v>645</v>
      </c>
      <c r="O31" s="3" t="s">
        <v>646</v>
      </c>
      <c r="P31" s="2" t="s">
        <v>647</v>
      </c>
      <c r="Q31" s="2" t="s">
        <v>512</v>
      </c>
      <c r="R31" s="2" t="s">
        <v>629</v>
      </c>
    </row>
    <row r="32" spans="1:18" ht="21.6" customHeight="1" x14ac:dyDescent="0.25">
      <c r="A32" s="1">
        <f>IFERROR(IF(B32="","",SUBTOTAL(3,$B$9:$B32)),"-")</f>
        <v>24</v>
      </c>
      <c r="B32" s="2" t="s">
        <v>648</v>
      </c>
      <c r="C32" s="7" t="s">
        <v>649</v>
      </c>
      <c r="D32" s="3" t="s">
        <v>108</v>
      </c>
      <c r="E32" s="4">
        <v>40269</v>
      </c>
      <c r="F32" s="4">
        <v>45261</v>
      </c>
      <c r="G32" s="8" t="s">
        <v>553</v>
      </c>
      <c r="H32" s="5">
        <v>44816</v>
      </c>
      <c r="I32" s="3">
        <v>12</v>
      </c>
      <c r="J32" s="3" t="s">
        <v>103</v>
      </c>
      <c r="K32" s="6" t="s">
        <v>104</v>
      </c>
      <c r="L32" s="6" t="s">
        <v>105</v>
      </c>
      <c r="M32" s="3" t="s">
        <v>109</v>
      </c>
      <c r="N32" s="3" t="s">
        <v>650</v>
      </c>
      <c r="O32" s="3" t="s">
        <v>651</v>
      </c>
      <c r="P32" s="2" t="s">
        <v>652</v>
      </c>
      <c r="Q32" s="2" t="s">
        <v>512</v>
      </c>
      <c r="R32" s="2" t="s">
        <v>653</v>
      </c>
    </row>
    <row r="33" spans="1:18" ht="21.6" customHeight="1" x14ac:dyDescent="0.25">
      <c r="A33" s="1">
        <f>IFERROR(IF(B33="","",SUBTOTAL(3,$B$9:$B33)),"-")</f>
        <v>25</v>
      </c>
      <c r="B33" s="2" t="s">
        <v>654</v>
      </c>
      <c r="C33" s="7" t="s">
        <v>655</v>
      </c>
      <c r="D33" s="3" t="s">
        <v>110</v>
      </c>
      <c r="E33" s="4">
        <v>44470</v>
      </c>
      <c r="F33" s="4">
        <v>44774</v>
      </c>
      <c r="G33" s="8" t="s">
        <v>656</v>
      </c>
      <c r="H33" s="5">
        <v>44277</v>
      </c>
      <c r="I33" s="3">
        <v>7</v>
      </c>
      <c r="J33" s="3" t="s">
        <v>111</v>
      </c>
      <c r="K33" s="6" t="s">
        <v>106</v>
      </c>
      <c r="L33" s="6" t="s">
        <v>105</v>
      </c>
      <c r="M33" s="3" t="s">
        <v>114</v>
      </c>
      <c r="N33" s="3" t="s">
        <v>657</v>
      </c>
      <c r="O33" s="3" t="s">
        <v>658</v>
      </c>
      <c r="P33" s="2" t="s">
        <v>659</v>
      </c>
      <c r="Q33" s="2" t="s">
        <v>512</v>
      </c>
      <c r="R33" s="2" t="s">
        <v>653</v>
      </c>
    </row>
    <row r="34" spans="1:18" ht="21.6" customHeight="1" x14ac:dyDescent="0.25">
      <c r="A34" s="1">
        <f>IFERROR(IF(B34="","",SUBTOTAL(3,$B$9:$B34)),"-")</f>
        <v>26</v>
      </c>
      <c r="B34" s="2" t="s">
        <v>660</v>
      </c>
      <c r="C34" s="7" t="s">
        <v>661</v>
      </c>
      <c r="D34" s="3" t="s">
        <v>110</v>
      </c>
      <c r="E34" s="4">
        <v>45200</v>
      </c>
      <c r="F34" s="4">
        <v>45292</v>
      </c>
      <c r="G34" s="8" t="s">
        <v>662</v>
      </c>
      <c r="H34" s="5">
        <v>44277</v>
      </c>
      <c r="I34" s="3">
        <v>7</v>
      </c>
      <c r="J34" s="3" t="s">
        <v>107</v>
      </c>
      <c r="K34" s="6" t="s">
        <v>106</v>
      </c>
      <c r="L34" s="6" t="s">
        <v>105</v>
      </c>
      <c r="M34" s="3" t="s">
        <v>114</v>
      </c>
      <c r="N34" s="3" t="s">
        <v>663</v>
      </c>
      <c r="O34" s="3" t="s">
        <v>664</v>
      </c>
      <c r="P34" s="2" t="s">
        <v>665</v>
      </c>
      <c r="Q34" s="2" t="s">
        <v>512</v>
      </c>
      <c r="R34" s="2" t="s">
        <v>653</v>
      </c>
    </row>
    <row r="35" spans="1:18" ht="21.6" customHeight="1" x14ac:dyDescent="0.25">
      <c r="A35" s="1">
        <f>IFERROR(IF(B35="","",SUBTOTAL(3,$B$9:$B35)),"-")</f>
        <v>27</v>
      </c>
      <c r="B35" s="2" t="s">
        <v>666</v>
      </c>
      <c r="C35" s="7" t="s">
        <v>667</v>
      </c>
      <c r="D35" s="3" t="s">
        <v>115</v>
      </c>
      <c r="E35" s="4">
        <v>41365</v>
      </c>
      <c r="F35" s="4">
        <v>44986</v>
      </c>
      <c r="G35" s="8" t="s">
        <v>121</v>
      </c>
      <c r="H35" s="5">
        <v>44277</v>
      </c>
      <c r="I35" s="3">
        <v>7</v>
      </c>
      <c r="J35" s="3" t="s">
        <v>118</v>
      </c>
      <c r="K35" s="6" t="s">
        <v>106</v>
      </c>
      <c r="L35" s="6" t="s">
        <v>105</v>
      </c>
      <c r="M35" s="3" t="s">
        <v>114</v>
      </c>
      <c r="N35" s="3" t="s">
        <v>668</v>
      </c>
      <c r="O35" s="3" t="s">
        <v>669</v>
      </c>
      <c r="P35" s="2" t="s">
        <v>670</v>
      </c>
      <c r="Q35" s="2" t="s">
        <v>512</v>
      </c>
      <c r="R35" s="2" t="s">
        <v>653</v>
      </c>
    </row>
    <row r="36" spans="1:18" ht="21.6" customHeight="1" x14ac:dyDescent="0.25">
      <c r="A36" s="1">
        <f>IFERROR(IF(B36="","",SUBTOTAL(3,$B$9:$B36)),"-")</f>
        <v>28</v>
      </c>
      <c r="B36" s="2" t="s">
        <v>671</v>
      </c>
      <c r="C36" s="7" t="s">
        <v>672</v>
      </c>
      <c r="D36" s="3" t="s">
        <v>115</v>
      </c>
      <c r="E36" s="4">
        <v>44287</v>
      </c>
      <c r="F36" s="4">
        <v>44927</v>
      </c>
      <c r="G36" s="8" t="s">
        <v>656</v>
      </c>
      <c r="H36" s="5">
        <v>44277</v>
      </c>
      <c r="I36" s="3">
        <v>7</v>
      </c>
      <c r="J36" s="3" t="s">
        <v>107</v>
      </c>
      <c r="K36" s="6" t="s">
        <v>106</v>
      </c>
      <c r="L36" s="6" t="s">
        <v>105</v>
      </c>
      <c r="M36" s="3" t="s">
        <v>114</v>
      </c>
      <c r="N36" s="3" t="s">
        <v>673</v>
      </c>
      <c r="O36" s="3" t="s">
        <v>674</v>
      </c>
      <c r="P36" s="2" t="s">
        <v>675</v>
      </c>
      <c r="Q36" s="2" t="s">
        <v>512</v>
      </c>
      <c r="R36" s="2" t="s">
        <v>653</v>
      </c>
    </row>
    <row r="37" spans="1:18" ht="21.6" customHeight="1" x14ac:dyDescent="0.25">
      <c r="A37" s="1">
        <f>IFERROR(IF(B37="","",SUBTOTAL(3,$B$9:$B37)),"-")</f>
        <v>29</v>
      </c>
      <c r="B37" s="2" t="s">
        <v>676</v>
      </c>
      <c r="C37" s="7" t="s">
        <v>677</v>
      </c>
      <c r="D37" s="3" t="s">
        <v>115</v>
      </c>
      <c r="E37" s="4">
        <v>44652</v>
      </c>
      <c r="F37" s="4">
        <v>45292</v>
      </c>
      <c r="G37" s="8" t="s">
        <v>121</v>
      </c>
      <c r="H37" s="5">
        <v>44277</v>
      </c>
      <c r="I37" s="3">
        <v>7</v>
      </c>
      <c r="J37" s="3" t="s">
        <v>120</v>
      </c>
      <c r="K37" s="6" t="s">
        <v>104</v>
      </c>
      <c r="L37" s="6" t="s">
        <v>105</v>
      </c>
      <c r="M37" s="3" t="s">
        <v>114</v>
      </c>
      <c r="N37" s="3" t="s">
        <v>678</v>
      </c>
      <c r="O37" s="3" t="s">
        <v>679</v>
      </c>
      <c r="P37" s="2" t="s">
        <v>680</v>
      </c>
      <c r="Q37" s="2" t="s">
        <v>512</v>
      </c>
      <c r="R37" s="2" t="s">
        <v>653</v>
      </c>
    </row>
    <row r="38" spans="1:18" ht="21.6" customHeight="1" x14ac:dyDescent="0.25">
      <c r="A38" s="1">
        <f>IFERROR(IF(B38="","",SUBTOTAL(3,$B$9:$B38)),"-")</f>
        <v>30</v>
      </c>
      <c r="B38" s="2" t="s">
        <v>681</v>
      </c>
      <c r="C38" s="7" t="s">
        <v>682</v>
      </c>
      <c r="D38" s="3" t="s">
        <v>115</v>
      </c>
      <c r="E38" s="4">
        <v>45017</v>
      </c>
      <c r="F38" s="4">
        <v>44927</v>
      </c>
      <c r="G38" s="8" t="s">
        <v>683</v>
      </c>
      <c r="H38" s="5">
        <v>44277</v>
      </c>
      <c r="I38" s="3">
        <v>6</v>
      </c>
      <c r="J38" s="3" t="s">
        <v>120</v>
      </c>
      <c r="K38" s="6" t="s">
        <v>106</v>
      </c>
      <c r="L38" s="6" t="s">
        <v>105</v>
      </c>
      <c r="M38" s="3" t="s">
        <v>114</v>
      </c>
      <c r="N38" s="3" t="s">
        <v>684</v>
      </c>
      <c r="O38" s="3" t="s">
        <v>685</v>
      </c>
      <c r="P38" s="2" t="s">
        <v>686</v>
      </c>
      <c r="Q38" s="2" t="s">
        <v>512</v>
      </c>
      <c r="R38" s="2" t="s">
        <v>653</v>
      </c>
    </row>
    <row r="39" spans="1:18" ht="21.6" customHeight="1" x14ac:dyDescent="0.25">
      <c r="A39" s="1">
        <f>IFERROR(IF(B39="","",SUBTOTAL(3,$B$9:$B39)),"-")</f>
        <v>31</v>
      </c>
      <c r="B39" s="2" t="s">
        <v>687</v>
      </c>
      <c r="C39" s="7" t="s">
        <v>688</v>
      </c>
      <c r="D39" s="3" t="s">
        <v>119</v>
      </c>
      <c r="E39" s="4">
        <v>44835</v>
      </c>
      <c r="F39" s="4">
        <v>45292</v>
      </c>
      <c r="G39" s="8" t="s">
        <v>689</v>
      </c>
      <c r="H39" s="5">
        <v>44277</v>
      </c>
      <c r="I39" s="3">
        <v>5</v>
      </c>
      <c r="J39" s="3" t="s">
        <v>118</v>
      </c>
      <c r="K39" s="6" t="s">
        <v>106</v>
      </c>
      <c r="L39" s="6" t="s">
        <v>105</v>
      </c>
      <c r="M39" s="3" t="s">
        <v>114</v>
      </c>
      <c r="N39" s="3" t="s">
        <v>690</v>
      </c>
      <c r="O39" s="3" t="s">
        <v>691</v>
      </c>
      <c r="P39" s="2" t="s">
        <v>692</v>
      </c>
      <c r="Q39" s="2" t="s">
        <v>512</v>
      </c>
      <c r="R39" s="2" t="s">
        <v>653</v>
      </c>
    </row>
    <row r="40" spans="1:18" ht="21.6" customHeight="1" x14ac:dyDescent="0.25">
      <c r="A40" s="1">
        <f>IFERROR(IF(B40="","",SUBTOTAL(3,$B$9:$B40)),"-")</f>
        <v>32</v>
      </c>
      <c r="B40" s="2" t="s">
        <v>693</v>
      </c>
      <c r="C40" s="7" t="s">
        <v>694</v>
      </c>
      <c r="D40" s="3" t="s">
        <v>108</v>
      </c>
      <c r="E40" s="4">
        <v>42278</v>
      </c>
      <c r="F40" s="4">
        <v>44927</v>
      </c>
      <c r="G40" s="8" t="s">
        <v>553</v>
      </c>
      <c r="H40" s="5">
        <v>43118</v>
      </c>
      <c r="I40" s="3">
        <v>12</v>
      </c>
      <c r="J40" s="3" t="s">
        <v>103</v>
      </c>
      <c r="K40" s="6" t="s">
        <v>104</v>
      </c>
      <c r="L40" s="6" t="s">
        <v>105</v>
      </c>
      <c r="M40" s="3" t="s">
        <v>109</v>
      </c>
      <c r="N40" s="3" t="s">
        <v>695</v>
      </c>
      <c r="O40" s="3" t="s">
        <v>696</v>
      </c>
      <c r="P40" s="2" t="s">
        <v>697</v>
      </c>
      <c r="Q40" s="2" t="s">
        <v>512</v>
      </c>
      <c r="R40" s="2" t="s">
        <v>698</v>
      </c>
    </row>
    <row r="41" spans="1:18" ht="21.6" customHeight="1" x14ac:dyDescent="0.25">
      <c r="A41" s="1">
        <f>IFERROR(IF(B41="","",SUBTOTAL(3,$B$9:$B41)),"-")</f>
        <v>33</v>
      </c>
      <c r="B41" s="2" t="s">
        <v>699</v>
      </c>
      <c r="C41" s="7" t="s">
        <v>700</v>
      </c>
      <c r="D41" s="3" t="s">
        <v>110</v>
      </c>
      <c r="E41" s="4">
        <v>44652</v>
      </c>
      <c r="F41" s="4">
        <v>44927</v>
      </c>
      <c r="G41" s="8" t="s">
        <v>701</v>
      </c>
      <c r="H41" s="5">
        <v>44299</v>
      </c>
      <c r="I41" s="3">
        <v>7</v>
      </c>
      <c r="J41" s="3" t="s">
        <v>107</v>
      </c>
      <c r="K41" s="6" t="s">
        <v>106</v>
      </c>
      <c r="L41" s="6" t="s">
        <v>105</v>
      </c>
      <c r="M41" s="3" t="s">
        <v>114</v>
      </c>
      <c r="N41" s="3" t="s">
        <v>702</v>
      </c>
      <c r="O41" s="3" t="s">
        <v>703</v>
      </c>
      <c r="P41" s="2" t="s">
        <v>704</v>
      </c>
      <c r="Q41" s="2" t="s">
        <v>512</v>
      </c>
      <c r="R41" s="2" t="s">
        <v>698</v>
      </c>
    </row>
    <row r="42" spans="1:18" ht="21.6" customHeight="1" x14ac:dyDescent="0.25">
      <c r="A42" s="1">
        <f>IFERROR(IF(B42="","",SUBTOTAL(3,$B$9:$B42)),"-")</f>
        <v>34</v>
      </c>
      <c r="B42" s="2" t="s">
        <v>705</v>
      </c>
      <c r="C42" s="7" t="s">
        <v>706</v>
      </c>
      <c r="D42" s="3" t="s">
        <v>122</v>
      </c>
      <c r="E42" s="4">
        <v>44105</v>
      </c>
      <c r="F42" s="4">
        <v>44621</v>
      </c>
      <c r="G42" s="8" t="s">
        <v>553</v>
      </c>
      <c r="H42" s="5">
        <v>44810</v>
      </c>
      <c r="I42" s="3">
        <v>12</v>
      </c>
      <c r="J42" s="3" t="s">
        <v>103</v>
      </c>
      <c r="K42" s="6" t="s">
        <v>104</v>
      </c>
      <c r="L42" s="6" t="s">
        <v>105</v>
      </c>
      <c r="M42" s="3" t="s">
        <v>109</v>
      </c>
      <c r="N42" s="3" t="s">
        <v>707</v>
      </c>
      <c r="O42" s="3" t="s">
        <v>708</v>
      </c>
      <c r="P42" s="2" t="s">
        <v>709</v>
      </c>
      <c r="Q42" s="2" t="s">
        <v>512</v>
      </c>
      <c r="R42" s="2" t="s">
        <v>710</v>
      </c>
    </row>
    <row r="43" spans="1:18" ht="21.6" customHeight="1" x14ac:dyDescent="0.25">
      <c r="A43" s="1">
        <f>IFERROR(IF(B43="","",SUBTOTAL(3,$B$9:$B43)),"-")</f>
        <v>35</v>
      </c>
      <c r="B43" s="2" t="s">
        <v>711</v>
      </c>
      <c r="C43" s="7" t="s">
        <v>712</v>
      </c>
      <c r="D43" s="3" t="s">
        <v>110</v>
      </c>
      <c r="E43" s="4">
        <v>44652</v>
      </c>
      <c r="F43" s="4">
        <v>44927</v>
      </c>
      <c r="G43" s="8" t="s">
        <v>713</v>
      </c>
      <c r="H43" s="5">
        <v>44105</v>
      </c>
      <c r="I43" s="3">
        <v>9</v>
      </c>
      <c r="J43" s="3" t="s">
        <v>103</v>
      </c>
      <c r="K43" s="6" t="s">
        <v>104</v>
      </c>
      <c r="L43" s="6" t="s">
        <v>105</v>
      </c>
      <c r="M43" s="3" t="s">
        <v>112</v>
      </c>
      <c r="N43" s="3" t="s">
        <v>714</v>
      </c>
      <c r="O43" s="3" t="s">
        <v>715</v>
      </c>
      <c r="P43" s="2" t="s">
        <v>716</v>
      </c>
      <c r="Q43" s="2" t="s">
        <v>512</v>
      </c>
      <c r="R43" s="2" t="s">
        <v>710</v>
      </c>
    </row>
    <row r="44" spans="1:18" ht="21.6" customHeight="1" x14ac:dyDescent="0.25">
      <c r="A44" s="1">
        <f>IFERROR(IF(B44="","",SUBTOTAL(3,$B$9:$B44)),"-")</f>
        <v>36</v>
      </c>
      <c r="B44" s="2" t="s">
        <v>717</v>
      </c>
      <c r="C44" s="7" t="s">
        <v>718</v>
      </c>
      <c r="D44" s="3" t="s">
        <v>115</v>
      </c>
      <c r="E44" s="4">
        <v>45017</v>
      </c>
      <c r="F44" s="4">
        <v>44927</v>
      </c>
      <c r="G44" s="8" t="s">
        <v>719</v>
      </c>
      <c r="H44" s="5">
        <v>44277</v>
      </c>
      <c r="I44" s="3">
        <v>6</v>
      </c>
      <c r="J44" s="3" t="s">
        <v>120</v>
      </c>
      <c r="K44" s="6" t="s">
        <v>106</v>
      </c>
      <c r="L44" s="6" t="s">
        <v>105</v>
      </c>
      <c r="M44" s="3" t="s">
        <v>114</v>
      </c>
      <c r="N44" s="3" t="s">
        <v>720</v>
      </c>
      <c r="O44" s="3" t="s">
        <v>721</v>
      </c>
      <c r="P44" s="2" t="s">
        <v>722</v>
      </c>
      <c r="Q44" s="2" t="s">
        <v>512</v>
      </c>
      <c r="R44" s="2" t="s">
        <v>710</v>
      </c>
    </row>
    <row r="45" spans="1:18" ht="21.6" customHeight="1" x14ac:dyDescent="0.25">
      <c r="A45" s="1">
        <f>IFERROR(IF(B45="","",SUBTOTAL(3,$B$9:$B45)),"-")</f>
        <v>37</v>
      </c>
      <c r="B45" s="2" t="s">
        <v>723</v>
      </c>
      <c r="C45" s="7" t="s">
        <v>724</v>
      </c>
      <c r="D45" s="3" t="s">
        <v>115</v>
      </c>
      <c r="E45" s="4">
        <v>45017</v>
      </c>
      <c r="F45" s="4">
        <v>44927</v>
      </c>
      <c r="G45" s="8" t="s">
        <v>725</v>
      </c>
      <c r="H45" s="5">
        <v>44277</v>
      </c>
      <c r="I45" s="3">
        <v>6</v>
      </c>
      <c r="J45" s="3" t="s">
        <v>120</v>
      </c>
      <c r="K45" s="6" t="s">
        <v>104</v>
      </c>
      <c r="L45" s="6" t="s">
        <v>105</v>
      </c>
      <c r="M45" s="3" t="s">
        <v>114</v>
      </c>
      <c r="N45" s="3" t="s">
        <v>726</v>
      </c>
      <c r="O45" s="3" t="s">
        <v>727</v>
      </c>
      <c r="P45" s="2" t="s">
        <v>728</v>
      </c>
      <c r="Q45" s="2" t="s">
        <v>512</v>
      </c>
      <c r="R45" s="2" t="s">
        <v>710</v>
      </c>
    </row>
    <row r="46" spans="1:18" ht="21.6" customHeight="1" x14ac:dyDescent="0.25">
      <c r="A46" s="1">
        <f>IFERROR(IF(B46="","",SUBTOTAL(3,$B$9:$B46)),"-")</f>
        <v>38</v>
      </c>
      <c r="B46" s="2" t="s">
        <v>729</v>
      </c>
      <c r="C46" s="7" t="s">
        <v>730</v>
      </c>
      <c r="D46" s="3" t="s">
        <v>108</v>
      </c>
      <c r="E46" s="4">
        <v>45200</v>
      </c>
      <c r="F46" s="4">
        <v>44927</v>
      </c>
      <c r="G46" s="8" t="s">
        <v>553</v>
      </c>
      <c r="H46" s="5">
        <v>44280</v>
      </c>
      <c r="I46" s="3">
        <v>12</v>
      </c>
      <c r="J46" s="3" t="s">
        <v>103</v>
      </c>
      <c r="K46" s="6" t="s">
        <v>106</v>
      </c>
      <c r="L46" s="6" t="s">
        <v>105</v>
      </c>
      <c r="M46" s="3" t="s">
        <v>109</v>
      </c>
      <c r="N46" s="3" t="s">
        <v>731</v>
      </c>
      <c r="O46" s="3" t="s">
        <v>732</v>
      </c>
      <c r="P46" s="2" t="s">
        <v>733</v>
      </c>
      <c r="Q46" s="2" t="s">
        <v>512</v>
      </c>
      <c r="R46" s="2" t="s">
        <v>734</v>
      </c>
    </row>
    <row r="47" spans="1:18" ht="21.6" customHeight="1" x14ac:dyDescent="0.25">
      <c r="A47" s="1">
        <f>IFERROR(IF(B47="","",SUBTOTAL(3,$B$9:$B47)),"-")</f>
        <v>39</v>
      </c>
      <c r="B47" s="2" t="s">
        <v>735</v>
      </c>
      <c r="C47" s="7" t="s">
        <v>736</v>
      </c>
      <c r="D47" s="3" t="s">
        <v>116</v>
      </c>
      <c r="E47" s="4">
        <v>45017</v>
      </c>
      <c r="F47" s="4">
        <v>44986</v>
      </c>
      <c r="G47" s="8" t="s">
        <v>737</v>
      </c>
      <c r="H47" s="5">
        <v>44277</v>
      </c>
      <c r="I47" s="3">
        <v>7</v>
      </c>
      <c r="J47" s="3" t="s">
        <v>120</v>
      </c>
      <c r="K47" s="6" t="s">
        <v>106</v>
      </c>
      <c r="L47" s="6" t="s">
        <v>105</v>
      </c>
      <c r="M47" s="3" t="s">
        <v>114</v>
      </c>
      <c r="N47" s="3" t="s">
        <v>738</v>
      </c>
      <c r="O47" s="3" t="s">
        <v>739</v>
      </c>
      <c r="P47" s="2" t="s">
        <v>740</v>
      </c>
      <c r="Q47" s="2" t="s">
        <v>512</v>
      </c>
      <c r="R47" s="2" t="s">
        <v>734</v>
      </c>
    </row>
    <row r="48" spans="1:18" ht="21.6" customHeight="1" x14ac:dyDescent="0.25">
      <c r="A48" s="1">
        <f>IFERROR(IF(B48="","",SUBTOTAL(3,$B$9:$B48)),"-")</f>
        <v>40</v>
      </c>
      <c r="B48" s="2" t="s">
        <v>741</v>
      </c>
      <c r="C48" s="7" t="s">
        <v>742</v>
      </c>
      <c r="D48" s="3" t="s">
        <v>115</v>
      </c>
      <c r="E48" s="4">
        <v>44287</v>
      </c>
      <c r="F48" s="4">
        <v>44927</v>
      </c>
      <c r="G48" s="8" t="s">
        <v>743</v>
      </c>
      <c r="H48" s="5">
        <v>44277</v>
      </c>
      <c r="I48" s="3">
        <v>6</v>
      </c>
      <c r="J48" s="3" t="s">
        <v>120</v>
      </c>
      <c r="K48" s="6" t="s">
        <v>106</v>
      </c>
      <c r="L48" s="6" t="s">
        <v>105</v>
      </c>
      <c r="M48" s="3" t="s">
        <v>114</v>
      </c>
      <c r="N48" s="3" t="s">
        <v>744</v>
      </c>
      <c r="O48" s="3" t="s">
        <v>745</v>
      </c>
      <c r="P48" s="2" t="s">
        <v>746</v>
      </c>
      <c r="Q48" s="2" t="s">
        <v>512</v>
      </c>
      <c r="R48" s="2" t="s">
        <v>747</v>
      </c>
    </row>
    <row r="49" spans="1:18" ht="21.6" customHeight="1" x14ac:dyDescent="0.25">
      <c r="A49" s="1">
        <f>IFERROR(IF(B49="","",SUBTOTAL(3,$B$9:$B49)),"-")</f>
        <v>41</v>
      </c>
      <c r="B49" s="2" t="s">
        <v>748</v>
      </c>
      <c r="C49" s="7" t="s">
        <v>749</v>
      </c>
      <c r="D49" s="3" t="s">
        <v>115</v>
      </c>
      <c r="E49" s="4">
        <v>44470</v>
      </c>
      <c r="F49" s="4">
        <v>45139</v>
      </c>
      <c r="G49" s="8" t="s">
        <v>750</v>
      </c>
      <c r="H49" s="5">
        <v>44805</v>
      </c>
      <c r="I49" s="3">
        <v>7</v>
      </c>
      <c r="J49" s="3" t="s">
        <v>103</v>
      </c>
      <c r="K49" s="6" t="s">
        <v>104</v>
      </c>
      <c r="L49" s="6" t="s">
        <v>105</v>
      </c>
      <c r="M49" s="3" t="s">
        <v>114</v>
      </c>
      <c r="N49" s="3" t="s">
        <v>751</v>
      </c>
      <c r="O49" s="3" t="s">
        <v>752</v>
      </c>
      <c r="P49" s="2" t="s">
        <v>753</v>
      </c>
      <c r="Q49" s="2" t="s">
        <v>512</v>
      </c>
      <c r="R49" s="2" t="s">
        <v>747</v>
      </c>
    </row>
    <row r="50" spans="1:18" ht="21.6" customHeight="1" x14ac:dyDescent="0.25">
      <c r="A50" s="1">
        <f>IFERROR(IF(B50="","",SUBTOTAL(3,$B$9:$B50)),"-")</f>
        <v>42</v>
      </c>
      <c r="B50" s="2" t="s">
        <v>754</v>
      </c>
      <c r="C50" s="7" t="s">
        <v>755</v>
      </c>
      <c r="D50" s="3" t="s">
        <v>116</v>
      </c>
      <c r="E50" s="4">
        <v>44409</v>
      </c>
      <c r="F50" s="4">
        <v>44986</v>
      </c>
      <c r="G50" s="8" t="s">
        <v>750</v>
      </c>
      <c r="H50" s="5">
        <v>44900</v>
      </c>
      <c r="I50" s="3">
        <v>7</v>
      </c>
      <c r="J50" s="3" t="s">
        <v>111</v>
      </c>
      <c r="K50" s="6" t="s">
        <v>106</v>
      </c>
      <c r="L50" s="6" t="s">
        <v>105</v>
      </c>
      <c r="M50" s="3" t="s">
        <v>114</v>
      </c>
      <c r="N50" s="3" t="s">
        <v>756</v>
      </c>
      <c r="O50" s="3" t="s">
        <v>757</v>
      </c>
      <c r="P50" s="2" t="s">
        <v>758</v>
      </c>
      <c r="Q50" s="2" t="s">
        <v>512</v>
      </c>
      <c r="R50" s="2" t="s">
        <v>747</v>
      </c>
    </row>
    <row r="51" spans="1:18" ht="21.6" customHeight="1" x14ac:dyDescent="0.25">
      <c r="A51" s="1">
        <f>IFERROR(IF(B51="","",SUBTOTAL(3,$B$9:$B51)),"-")</f>
        <v>43</v>
      </c>
      <c r="B51" s="2" t="s">
        <v>759</v>
      </c>
      <c r="C51" s="7" t="s">
        <v>760</v>
      </c>
      <c r="D51" s="3" t="s">
        <v>113</v>
      </c>
      <c r="E51" s="4">
        <v>43922</v>
      </c>
      <c r="F51" s="4">
        <v>45292</v>
      </c>
      <c r="G51" s="8" t="s">
        <v>553</v>
      </c>
      <c r="H51" s="5">
        <v>44810</v>
      </c>
      <c r="I51" s="3">
        <v>12</v>
      </c>
      <c r="J51" s="3" t="s">
        <v>107</v>
      </c>
      <c r="K51" s="6" t="s">
        <v>104</v>
      </c>
      <c r="L51" s="6" t="s">
        <v>105</v>
      </c>
      <c r="M51" s="3" t="s">
        <v>109</v>
      </c>
      <c r="N51" s="3" t="s">
        <v>761</v>
      </c>
      <c r="O51" s="3" t="s">
        <v>762</v>
      </c>
      <c r="P51" s="2" t="s">
        <v>763</v>
      </c>
      <c r="Q51" s="2" t="s">
        <v>512</v>
      </c>
      <c r="R51" s="2" t="s">
        <v>764</v>
      </c>
    </row>
    <row r="52" spans="1:18" ht="21.6" customHeight="1" x14ac:dyDescent="0.25">
      <c r="A52" s="1">
        <f>IFERROR(IF(B52="","",SUBTOTAL(3,$B$9:$B52)),"-")</f>
        <v>44</v>
      </c>
      <c r="B52" s="2" t="s">
        <v>765</v>
      </c>
      <c r="C52" s="7" t="s">
        <v>766</v>
      </c>
      <c r="D52" s="3" t="s">
        <v>115</v>
      </c>
      <c r="E52" s="4">
        <v>44652</v>
      </c>
      <c r="F52" s="4">
        <v>45292</v>
      </c>
      <c r="G52" s="8" t="s">
        <v>767</v>
      </c>
      <c r="H52" s="5">
        <v>44277</v>
      </c>
      <c r="I52" s="3">
        <v>6</v>
      </c>
      <c r="J52" s="3" t="s">
        <v>120</v>
      </c>
      <c r="K52" s="6" t="s">
        <v>104</v>
      </c>
      <c r="L52" s="6" t="s">
        <v>105</v>
      </c>
      <c r="M52" s="3" t="s">
        <v>114</v>
      </c>
      <c r="N52" s="3" t="s">
        <v>768</v>
      </c>
      <c r="O52" s="3" t="s">
        <v>769</v>
      </c>
      <c r="P52" s="2" t="s">
        <v>770</v>
      </c>
      <c r="Q52" s="2" t="s">
        <v>512</v>
      </c>
      <c r="R52" s="2" t="s">
        <v>764</v>
      </c>
    </row>
    <row r="53" spans="1:18" ht="21.6" customHeight="1" x14ac:dyDescent="0.25">
      <c r="A53" s="1">
        <f>IFERROR(IF(B53="","",SUBTOTAL(3,$B$9:$B53)),"-")</f>
        <v>45</v>
      </c>
      <c r="B53" s="2" t="s">
        <v>771</v>
      </c>
      <c r="C53" s="7" t="s">
        <v>772</v>
      </c>
      <c r="D53" s="3" t="s">
        <v>116</v>
      </c>
      <c r="E53" s="4">
        <v>0</v>
      </c>
      <c r="F53" s="4">
        <v>45292</v>
      </c>
      <c r="G53" s="8" t="s">
        <v>237</v>
      </c>
      <c r="H53" s="5">
        <v>45261</v>
      </c>
      <c r="I53" s="3">
        <v>7</v>
      </c>
      <c r="J53" s="3" t="s">
        <v>111</v>
      </c>
      <c r="K53" s="6" t="s">
        <v>106</v>
      </c>
      <c r="L53" s="6">
        <v>0</v>
      </c>
      <c r="M53" s="3" t="s">
        <v>114</v>
      </c>
      <c r="N53" s="3">
        <v>0</v>
      </c>
      <c r="O53" s="3">
        <v>0</v>
      </c>
      <c r="P53" s="2">
        <v>0</v>
      </c>
      <c r="Q53" s="2" t="s">
        <v>512</v>
      </c>
      <c r="R53" s="2" t="s">
        <v>764</v>
      </c>
    </row>
    <row r="54" spans="1:18" ht="21.6" customHeight="1" x14ac:dyDescent="0.25">
      <c r="A54" s="1">
        <f>IFERROR(IF(B54="","",SUBTOTAL(3,$B$9:$B54)),"-")</f>
        <v>46</v>
      </c>
      <c r="B54" s="2" t="s">
        <v>773</v>
      </c>
      <c r="C54" s="7" t="s">
        <v>774</v>
      </c>
      <c r="D54" s="3" t="s">
        <v>119</v>
      </c>
      <c r="E54" s="4">
        <v>44470</v>
      </c>
      <c r="F54" s="4">
        <v>45231</v>
      </c>
      <c r="G54" s="8" t="s">
        <v>775</v>
      </c>
      <c r="H54" s="5">
        <v>44277</v>
      </c>
      <c r="I54" s="3">
        <v>5</v>
      </c>
      <c r="J54" s="3" t="s">
        <v>118</v>
      </c>
      <c r="K54" s="6" t="s">
        <v>106</v>
      </c>
      <c r="L54" s="6" t="s">
        <v>105</v>
      </c>
      <c r="M54" s="3" t="s">
        <v>114</v>
      </c>
      <c r="N54" s="3" t="s">
        <v>776</v>
      </c>
      <c r="O54" s="3" t="s">
        <v>777</v>
      </c>
      <c r="P54" s="2" t="s">
        <v>778</v>
      </c>
      <c r="Q54" s="2" t="s">
        <v>512</v>
      </c>
      <c r="R54" s="2" t="s">
        <v>764</v>
      </c>
    </row>
    <row r="55" spans="1:18" ht="21.6" customHeight="1" x14ac:dyDescent="0.25">
      <c r="A55" s="1">
        <f>IFERROR(IF(B55="","",SUBTOTAL(3,$B$9:$B55)),"-")</f>
        <v>47</v>
      </c>
      <c r="B55" s="2" t="s">
        <v>779</v>
      </c>
      <c r="C55" s="7" t="s">
        <v>780</v>
      </c>
      <c r="D55" s="3" t="s">
        <v>515</v>
      </c>
      <c r="E55" s="4">
        <v>44652</v>
      </c>
      <c r="F55" s="4">
        <v>45108</v>
      </c>
      <c r="G55" s="8" t="s">
        <v>781</v>
      </c>
      <c r="H55" s="5">
        <v>44390</v>
      </c>
      <c r="I55" s="3">
        <v>14</v>
      </c>
      <c r="J55" s="3" t="s">
        <v>103</v>
      </c>
      <c r="K55" s="6" t="s">
        <v>104</v>
      </c>
      <c r="L55" s="6" t="s">
        <v>105</v>
      </c>
      <c r="M55" s="3" t="s">
        <v>517</v>
      </c>
      <c r="N55" s="3" t="s">
        <v>782</v>
      </c>
      <c r="O55" s="3" t="s">
        <v>783</v>
      </c>
      <c r="P55" s="2" t="s">
        <v>784</v>
      </c>
      <c r="Q55" s="2" t="s">
        <v>785</v>
      </c>
      <c r="R55" s="2" t="s">
        <v>785</v>
      </c>
    </row>
    <row r="56" spans="1:18" ht="21.6" customHeight="1" x14ac:dyDescent="0.25">
      <c r="A56" s="1">
        <f>IFERROR(IF(B56="","",SUBTOTAL(3,$B$9:$B56)),"-")</f>
        <v>48</v>
      </c>
      <c r="B56" s="2" t="s">
        <v>786</v>
      </c>
      <c r="C56" s="7" t="s">
        <v>787</v>
      </c>
      <c r="D56" s="3" t="s">
        <v>108</v>
      </c>
      <c r="E56" s="4">
        <v>40817</v>
      </c>
      <c r="F56" s="4">
        <v>45139</v>
      </c>
      <c r="G56" s="8" t="s">
        <v>788</v>
      </c>
      <c r="H56" s="5">
        <v>44407</v>
      </c>
      <c r="I56" s="3">
        <v>11</v>
      </c>
      <c r="J56" s="3" t="s">
        <v>103</v>
      </c>
      <c r="K56" s="6" t="s">
        <v>104</v>
      </c>
      <c r="L56" s="6" t="s">
        <v>105</v>
      </c>
      <c r="M56" s="3" t="s">
        <v>109</v>
      </c>
      <c r="N56" s="3" t="s">
        <v>789</v>
      </c>
      <c r="O56" s="3" t="s">
        <v>790</v>
      </c>
      <c r="P56" s="2" t="s">
        <v>791</v>
      </c>
      <c r="Q56" s="2" t="s">
        <v>785</v>
      </c>
      <c r="R56" s="2" t="s">
        <v>785</v>
      </c>
    </row>
    <row r="57" spans="1:18" ht="21.6" customHeight="1" x14ac:dyDescent="0.25">
      <c r="A57" s="1">
        <f>IFERROR(IF(B57="","",SUBTOTAL(3,$B$9:$B57)),"-")</f>
        <v>49</v>
      </c>
      <c r="B57" s="2" t="s">
        <v>792</v>
      </c>
      <c r="C57" s="7" t="s">
        <v>793</v>
      </c>
      <c r="D57" s="3" t="s">
        <v>122</v>
      </c>
      <c r="E57" s="4">
        <v>44652</v>
      </c>
      <c r="F57" s="4">
        <v>44652</v>
      </c>
      <c r="G57" s="8" t="s">
        <v>794</v>
      </c>
      <c r="H57" s="5">
        <v>44280</v>
      </c>
      <c r="I57" s="3">
        <v>11</v>
      </c>
      <c r="J57" s="3" t="s">
        <v>103</v>
      </c>
      <c r="K57" s="6" t="s">
        <v>104</v>
      </c>
      <c r="L57" s="6" t="s">
        <v>105</v>
      </c>
      <c r="M57" s="3" t="s">
        <v>109</v>
      </c>
      <c r="N57" s="3" t="s">
        <v>795</v>
      </c>
      <c r="O57" s="3" t="s">
        <v>796</v>
      </c>
      <c r="P57" s="2" t="s">
        <v>797</v>
      </c>
      <c r="Q57" s="2" t="s">
        <v>785</v>
      </c>
      <c r="R57" s="2" t="s">
        <v>785</v>
      </c>
    </row>
    <row r="58" spans="1:18" ht="21.6" customHeight="1" x14ac:dyDescent="0.25">
      <c r="A58" s="1">
        <f>IFERROR(IF(B58="","",SUBTOTAL(3,$B$9:$B58)),"-")</f>
        <v>50</v>
      </c>
      <c r="B58" s="2" t="s">
        <v>798</v>
      </c>
      <c r="C58" s="7" t="s">
        <v>799</v>
      </c>
      <c r="D58" s="3" t="s">
        <v>108</v>
      </c>
      <c r="E58" s="4">
        <v>43374</v>
      </c>
      <c r="F58" s="4">
        <v>44927</v>
      </c>
      <c r="G58" s="8" t="s">
        <v>800</v>
      </c>
      <c r="H58" s="5">
        <v>44711</v>
      </c>
      <c r="I58" s="3">
        <v>11</v>
      </c>
      <c r="J58" s="3" t="s">
        <v>103</v>
      </c>
      <c r="K58" s="6" t="s">
        <v>104</v>
      </c>
      <c r="L58" s="6" t="s">
        <v>105</v>
      </c>
      <c r="M58" s="3" t="s">
        <v>109</v>
      </c>
      <c r="N58" s="3" t="s">
        <v>801</v>
      </c>
      <c r="O58" s="3" t="s">
        <v>802</v>
      </c>
      <c r="P58" s="2" t="s">
        <v>803</v>
      </c>
      <c r="Q58" s="2" t="s">
        <v>785</v>
      </c>
      <c r="R58" s="2" t="s">
        <v>785</v>
      </c>
    </row>
    <row r="59" spans="1:18" ht="21.6" customHeight="1" x14ac:dyDescent="0.25">
      <c r="A59" s="1">
        <f>IFERROR(IF(B59="","",SUBTOTAL(3,$B$9:$B59)),"-")</f>
        <v>51</v>
      </c>
      <c r="B59" s="2" t="s">
        <v>804</v>
      </c>
      <c r="C59" s="7" t="s">
        <v>805</v>
      </c>
      <c r="D59" s="3" t="s">
        <v>113</v>
      </c>
      <c r="E59" s="4">
        <v>43739</v>
      </c>
      <c r="F59" s="4">
        <v>44866</v>
      </c>
      <c r="G59" s="8" t="s">
        <v>123</v>
      </c>
      <c r="H59" s="5">
        <v>44567</v>
      </c>
      <c r="I59" s="3">
        <v>9</v>
      </c>
      <c r="J59" s="3" t="s">
        <v>107</v>
      </c>
      <c r="K59" s="6" t="s">
        <v>104</v>
      </c>
      <c r="L59" s="6" t="s">
        <v>105</v>
      </c>
      <c r="M59" s="3" t="s">
        <v>112</v>
      </c>
      <c r="N59" s="3" t="s">
        <v>806</v>
      </c>
      <c r="O59" s="3" t="s">
        <v>807</v>
      </c>
      <c r="P59" s="2" t="s">
        <v>808</v>
      </c>
      <c r="Q59" s="2" t="s">
        <v>785</v>
      </c>
      <c r="R59" s="2" t="s">
        <v>785</v>
      </c>
    </row>
    <row r="60" spans="1:18" ht="21.6" customHeight="1" x14ac:dyDescent="0.25">
      <c r="A60" s="1">
        <f>IFERROR(IF(B60="","",SUBTOTAL(3,$B$9:$B60)),"-")</f>
        <v>52</v>
      </c>
      <c r="B60" s="2" t="s">
        <v>809</v>
      </c>
      <c r="C60" s="7" t="s">
        <v>810</v>
      </c>
      <c r="D60" s="3" t="s">
        <v>115</v>
      </c>
      <c r="E60" s="4">
        <v>44652</v>
      </c>
      <c r="F60" s="4">
        <v>45292</v>
      </c>
      <c r="G60" s="8" t="s">
        <v>121</v>
      </c>
      <c r="H60" s="5">
        <v>44340</v>
      </c>
      <c r="I60" s="3">
        <v>7</v>
      </c>
      <c r="J60" s="3" t="s">
        <v>120</v>
      </c>
      <c r="K60" s="6" t="s">
        <v>104</v>
      </c>
      <c r="L60" s="6" t="s">
        <v>811</v>
      </c>
      <c r="M60" s="3" t="s">
        <v>114</v>
      </c>
      <c r="N60" s="3" t="s">
        <v>812</v>
      </c>
      <c r="O60" s="3" t="s">
        <v>813</v>
      </c>
      <c r="P60" s="2" t="s">
        <v>814</v>
      </c>
      <c r="Q60" s="2" t="s">
        <v>785</v>
      </c>
      <c r="R60" s="2" t="s">
        <v>785</v>
      </c>
    </row>
    <row r="61" spans="1:18" ht="21.6" customHeight="1" x14ac:dyDescent="0.25">
      <c r="A61" s="1">
        <f>IFERROR(IF(B61="","",SUBTOTAL(3,$B$9:$B61)),"-")</f>
        <v>53</v>
      </c>
      <c r="B61" s="2" t="s">
        <v>815</v>
      </c>
      <c r="C61" s="7" t="s">
        <v>816</v>
      </c>
      <c r="D61" s="3" t="s">
        <v>115</v>
      </c>
      <c r="E61" s="4">
        <v>45017</v>
      </c>
      <c r="F61" s="4">
        <v>44927</v>
      </c>
      <c r="G61" s="8" t="s">
        <v>817</v>
      </c>
      <c r="H61" s="5">
        <v>44277</v>
      </c>
      <c r="I61" s="3">
        <v>6</v>
      </c>
      <c r="J61" s="3" t="s">
        <v>120</v>
      </c>
      <c r="K61" s="6" t="s">
        <v>106</v>
      </c>
      <c r="L61" s="6" t="s">
        <v>105</v>
      </c>
      <c r="M61" s="3" t="s">
        <v>114</v>
      </c>
      <c r="N61" s="3" t="s">
        <v>818</v>
      </c>
      <c r="O61" s="3" t="s">
        <v>819</v>
      </c>
      <c r="P61" s="2" t="s">
        <v>820</v>
      </c>
      <c r="Q61" s="2" t="s">
        <v>785</v>
      </c>
      <c r="R61" s="2" t="s">
        <v>785</v>
      </c>
    </row>
    <row r="62" spans="1:18" ht="21.6" customHeight="1" x14ac:dyDescent="0.25">
      <c r="A62" s="1">
        <f>IFERROR(IF(B62="","",SUBTOTAL(3,$B$9:$B62)),"-")</f>
        <v>54</v>
      </c>
      <c r="B62" s="2" t="s">
        <v>821</v>
      </c>
      <c r="C62" s="7" t="s">
        <v>822</v>
      </c>
      <c r="D62" s="3" t="s">
        <v>116</v>
      </c>
      <c r="E62" s="4" t="s">
        <v>578</v>
      </c>
      <c r="F62" s="4">
        <v>44986</v>
      </c>
      <c r="G62" s="8" t="s">
        <v>823</v>
      </c>
      <c r="H62" s="5">
        <v>44470</v>
      </c>
      <c r="I62" s="3">
        <v>7</v>
      </c>
      <c r="J62" s="3" t="s">
        <v>107</v>
      </c>
      <c r="K62" s="6" t="s">
        <v>104</v>
      </c>
      <c r="L62" s="6" t="s">
        <v>578</v>
      </c>
      <c r="M62" s="3" t="s">
        <v>114</v>
      </c>
      <c r="N62" s="3" t="s">
        <v>578</v>
      </c>
      <c r="O62" s="3" t="s">
        <v>578</v>
      </c>
      <c r="P62" s="2" t="s">
        <v>578</v>
      </c>
      <c r="Q62" s="2" t="s">
        <v>785</v>
      </c>
      <c r="R62" s="2" t="s">
        <v>785</v>
      </c>
    </row>
    <row r="63" spans="1:18" ht="21.6" customHeight="1" x14ac:dyDescent="0.25">
      <c r="A63" s="1">
        <f>IFERROR(IF(B63="","",SUBTOTAL(3,$B$9:$B63)),"-")</f>
        <v>55</v>
      </c>
      <c r="B63" s="2" t="s">
        <v>824</v>
      </c>
      <c r="C63" s="7" t="s">
        <v>825</v>
      </c>
      <c r="D63" s="3" t="s">
        <v>116</v>
      </c>
      <c r="E63" s="4">
        <v>44652</v>
      </c>
      <c r="F63" s="4">
        <v>45139</v>
      </c>
      <c r="G63" s="8" t="s">
        <v>117</v>
      </c>
      <c r="H63" s="5">
        <v>44928</v>
      </c>
      <c r="I63" s="3">
        <v>5</v>
      </c>
      <c r="J63" s="3" t="s">
        <v>118</v>
      </c>
      <c r="K63" s="6" t="s">
        <v>106</v>
      </c>
      <c r="L63" s="6" t="s">
        <v>105</v>
      </c>
      <c r="M63" s="3" t="s">
        <v>114</v>
      </c>
      <c r="N63" s="3" t="s">
        <v>826</v>
      </c>
      <c r="O63" s="3" t="s">
        <v>827</v>
      </c>
      <c r="P63" s="2" t="s">
        <v>828</v>
      </c>
      <c r="Q63" s="2" t="s">
        <v>785</v>
      </c>
      <c r="R63" s="2" t="s">
        <v>785</v>
      </c>
    </row>
    <row r="64" spans="1:18" ht="21.6" customHeight="1" x14ac:dyDescent="0.25">
      <c r="A64" s="1">
        <f>IFERROR(IF(B64="","",SUBTOTAL(3,$B$9:$B64)),"-")</f>
        <v>56</v>
      </c>
      <c r="B64" s="2" t="s">
        <v>829</v>
      </c>
      <c r="C64" s="7" t="s">
        <v>830</v>
      </c>
      <c r="D64" s="3" t="s">
        <v>116</v>
      </c>
      <c r="E64" s="4">
        <v>45017</v>
      </c>
      <c r="F64" s="4">
        <v>44713</v>
      </c>
      <c r="G64" s="8" t="s">
        <v>117</v>
      </c>
      <c r="H64" s="5">
        <v>44277</v>
      </c>
      <c r="I64" s="3">
        <v>5</v>
      </c>
      <c r="J64" s="3" t="s">
        <v>118</v>
      </c>
      <c r="K64" s="6" t="s">
        <v>106</v>
      </c>
      <c r="L64" s="6" t="s">
        <v>105</v>
      </c>
      <c r="M64" s="3" t="s">
        <v>114</v>
      </c>
      <c r="N64" s="3" t="s">
        <v>831</v>
      </c>
      <c r="O64" s="3" t="s">
        <v>832</v>
      </c>
      <c r="P64" s="2" t="s">
        <v>833</v>
      </c>
      <c r="Q64" s="2" t="s">
        <v>785</v>
      </c>
      <c r="R64" s="2" t="s">
        <v>785</v>
      </c>
    </row>
    <row r="65" spans="1:18" ht="21.6" customHeight="1" x14ac:dyDescent="0.25">
      <c r="A65" s="1">
        <f>IFERROR(IF(B65="","",SUBTOTAL(3,$B$9:$B65)),"-")</f>
        <v>57</v>
      </c>
      <c r="B65" s="2" t="s">
        <v>834</v>
      </c>
      <c r="C65" s="7" t="s">
        <v>835</v>
      </c>
      <c r="D65" s="3" t="s">
        <v>116</v>
      </c>
      <c r="E65" s="4">
        <v>45017</v>
      </c>
      <c r="F65" s="4">
        <v>45017</v>
      </c>
      <c r="G65" s="8" t="s">
        <v>117</v>
      </c>
      <c r="H65" s="5">
        <v>44277</v>
      </c>
      <c r="I65" s="3">
        <v>5</v>
      </c>
      <c r="J65" s="3" t="s">
        <v>118</v>
      </c>
      <c r="K65" s="6" t="s">
        <v>104</v>
      </c>
      <c r="L65" s="6" t="s">
        <v>105</v>
      </c>
      <c r="M65" s="3" t="s">
        <v>114</v>
      </c>
      <c r="N65" s="3" t="s">
        <v>836</v>
      </c>
      <c r="O65" s="3" t="s">
        <v>837</v>
      </c>
      <c r="P65" s="2" t="s">
        <v>838</v>
      </c>
      <c r="Q65" s="2" t="s">
        <v>785</v>
      </c>
      <c r="R65" s="2" t="s">
        <v>785</v>
      </c>
    </row>
    <row r="66" spans="1:18" ht="21.6" customHeight="1" x14ac:dyDescent="0.25">
      <c r="A66" s="1">
        <f>IFERROR(IF(B66="","",SUBTOTAL(3,$B$9:$B66)),"-")</f>
        <v>58</v>
      </c>
      <c r="B66" s="2" t="s">
        <v>839</v>
      </c>
      <c r="C66" s="7" t="s">
        <v>840</v>
      </c>
      <c r="D66" s="3" t="s">
        <v>116</v>
      </c>
      <c r="E66" s="4">
        <v>45017</v>
      </c>
      <c r="F66" s="4">
        <v>44866</v>
      </c>
      <c r="G66" s="8" t="s">
        <v>117</v>
      </c>
      <c r="H66" s="5">
        <v>44587</v>
      </c>
      <c r="I66" s="3">
        <v>5</v>
      </c>
      <c r="J66" s="3" t="s">
        <v>118</v>
      </c>
      <c r="K66" s="6" t="s">
        <v>106</v>
      </c>
      <c r="L66" s="6" t="s">
        <v>105</v>
      </c>
      <c r="M66" s="3" t="s">
        <v>114</v>
      </c>
      <c r="N66" s="3" t="s">
        <v>841</v>
      </c>
      <c r="O66" s="3" t="s">
        <v>842</v>
      </c>
      <c r="P66" s="2" t="s">
        <v>843</v>
      </c>
      <c r="Q66" s="2" t="s">
        <v>785</v>
      </c>
      <c r="R66" s="2" t="s">
        <v>785</v>
      </c>
    </row>
    <row r="67" spans="1:18" ht="21.6" customHeight="1" x14ac:dyDescent="0.25">
      <c r="A67" s="1">
        <f>IFERROR(IF(B67="","",SUBTOTAL(3,$B$9:$B67)),"-")</f>
        <v>59</v>
      </c>
      <c r="B67" s="2" t="s">
        <v>844</v>
      </c>
      <c r="C67" s="7" t="s">
        <v>845</v>
      </c>
      <c r="D67" s="3" t="s">
        <v>116</v>
      </c>
      <c r="E67" s="4">
        <v>45017</v>
      </c>
      <c r="F67" s="4">
        <v>44866</v>
      </c>
      <c r="G67" s="8" t="s">
        <v>846</v>
      </c>
      <c r="H67" s="5">
        <v>44928</v>
      </c>
      <c r="I67" s="3">
        <v>5</v>
      </c>
      <c r="J67" s="3" t="s">
        <v>118</v>
      </c>
      <c r="K67" s="6" t="s">
        <v>106</v>
      </c>
      <c r="L67" s="6" t="s">
        <v>105</v>
      </c>
      <c r="M67" s="3" t="s">
        <v>114</v>
      </c>
      <c r="N67" s="3" t="s">
        <v>847</v>
      </c>
      <c r="O67" s="3" t="s">
        <v>848</v>
      </c>
      <c r="P67" s="2" t="s">
        <v>849</v>
      </c>
      <c r="Q67" s="2" t="s">
        <v>785</v>
      </c>
      <c r="R67" s="2" t="s">
        <v>785</v>
      </c>
    </row>
    <row r="68" spans="1:18" ht="21.6" customHeight="1" x14ac:dyDescent="0.25">
      <c r="A68" s="1">
        <f>IFERROR(IF(B68="","",SUBTOTAL(3,$B$9:$B68)),"-")</f>
        <v>60</v>
      </c>
      <c r="B68" s="2" t="s">
        <v>850</v>
      </c>
      <c r="C68" s="7" t="s">
        <v>851</v>
      </c>
      <c r="D68" s="3" t="s">
        <v>116</v>
      </c>
      <c r="E68" s="4">
        <v>45017</v>
      </c>
      <c r="F68" s="4">
        <v>44713</v>
      </c>
      <c r="G68" s="8" t="s">
        <v>852</v>
      </c>
      <c r="H68" s="5">
        <v>45017</v>
      </c>
      <c r="I68" s="3">
        <v>6</v>
      </c>
      <c r="J68" s="3" t="s">
        <v>120</v>
      </c>
      <c r="K68" s="6" t="s">
        <v>104</v>
      </c>
      <c r="L68" s="6" t="s">
        <v>105</v>
      </c>
      <c r="M68" s="3" t="s">
        <v>114</v>
      </c>
      <c r="N68" s="3" t="s">
        <v>853</v>
      </c>
      <c r="O68" s="3" t="s">
        <v>854</v>
      </c>
      <c r="P68" s="2" t="s">
        <v>855</v>
      </c>
      <c r="Q68" s="2" t="s">
        <v>785</v>
      </c>
      <c r="R68" s="2" t="s">
        <v>785</v>
      </c>
    </row>
    <row r="69" spans="1:18" ht="21.6" customHeight="1" x14ac:dyDescent="0.25">
      <c r="A69" s="1">
        <f>IFERROR(IF(B69="","",SUBTOTAL(3,$B$9:$B69)),"-")</f>
        <v>61</v>
      </c>
      <c r="B69" s="2" t="s">
        <v>856</v>
      </c>
      <c r="C69" s="7" t="s">
        <v>857</v>
      </c>
      <c r="D69" s="3" t="s">
        <v>582</v>
      </c>
      <c r="E69" s="4">
        <v>43922</v>
      </c>
      <c r="F69" s="4">
        <v>45292</v>
      </c>
      <c r="G69" s="8" t="s">
        <v>117</v>
      </c>
      <c r="H69" s="5">
        <v>44587</v>
      </c>
      <c r="I69" s="3">
        <v>5</v>
      </c>
      <c r="J69" s="3" t="s">
        <v>118</v>
      </c>
      <c r="K69" s="6" t="s">
        <v>104</v>
      </c>
      <c r="L69" s="6" t="s">
        <v>105</v>
      </c>
      <c r="M69" s="3" t="s">
        <v>114</v>
      </c>
      <c r="N69" s="3" t="s">
        <v>858</v>
      </c>
      <c r="O69" s="3" t="s">
        <v>859</v>
      </c>
      <c r="P69" s="2" t="s">
        <v>860</v>
      </c>
      <c r="Q69" s="2" t="s">
        <v>785</v>
      </c>
      <c r="R69" s="2" t="s">
        <v>785</v>
      </c>
    </row>
    <row r="70" spans="1:18" ht="21.6" customHeight="1" x14ac:dyDescent="0.25">
      <c r="A70" s="1">
        <f>IFERROR(IF(B70="","",SUBTOTAL(3,$B$9:$B70)),"-")</f>
        <v>62</v>
      </c>
      <c r="B70" s="2" t="s">
        <v>861</v>
      </c>
      <c r="C70" s="7" t="s">
        <v>862</v>
      </c>
      <c r="D70" s="3" t="s">
        <v>582</v>
      </c>
      <c r="E70" s="4">
        <v>44652</v>
      </c>
      <c r="F70" s="4">
        <v>44927</v>
      </c>
      <c r="G70" s="8" t="s">
        <v>117</v>
      </c>
      <c r="H70" s="5">
        <v>44277</v>
      </c>
      <c r="I70" s="3">
        <v>5</v>
      </c>
      <c r="J70" s="3" t="s">
        <v>118</v>
      </c>
      <c r="K70" s="6" t="s">
        <v>104</v>
      </c>
      <c r="L70" s="6" t="s">
        <v>105</v>
      </c>
      <c r="M70" s="3" t="s">
        <v>114</v>
      </c>
      <c r="N70" s="3" t="s">
        <v>863</v>
      </c>
      <c r="O70" s="3" t="s">
        <v>864</v>
      </c>
      <c r="P70" s="2" t="s">
        <v>865</v>
      </c>
      <c r="Q70" s="2" t="s">
        <v>785</v>
      </c>
      <c r="R70" s="2" t="s">
        <v>785</v>
      </c>
    </row>
    <row r="71" spans="1:18" ht="21.6" customHeight="1" x14ac:dyDescent="0.25">
      <c r="A71" s="1">
        <f>IFERROR(IF(B71="","",SUBTOTAL(3,$B$9:$B71)),"-")</f>
        <v>63</v>
      </c>
      <c r="B71" s="2" t="s">
        <v>866</v>
      </c>
      <c r="C71" s="7" t="s">
        <v>867</v>
      </c>
      <c r="D71" s="3" t="s">
        <v>582</v>
      </c>
      <c r="E71" s="4">
        <v>44652</v>
      </c>
      <c r="F71" s="4">
        <v>45200</v>
      </c>
      <c r="G71" s="8" t="s">
        <v>689</v>
      </c>
      <c r="H71" s="5">
        <v>44277</v>
      </c>
      <c r="I71" s="3">
        <v>5</v>
      </c>
      <c r="J71" s="3" t="s">
        <v>118</v>
      </c>
      <c r="K71" s="6" t="s">
        <v>106</v>
      </c>
      <c r="L71" s="6" t="s">
        <v>105</v>
      </c>
      <c r="M71" s="3" t="s">
        <v>114</v>
      </c>
      <c r="N71" s="3" t="s">
        <v>868</v>
      </c>
      <c r="O71" s="3" t="s">
        <v>869</v>
      </c>
      <c r="P71" s="2" t="s">
        <v>870</v>
      </c>
      <c r="Q71" s="2" t="s">
        <v>785</v>
      </c>
      <c r="R71" s="2" t="s">
        <v>785</v>
      </c>
    </row>
    <row r="72" spans="1:18" ht="21.6" customHeight="1" x14ac:dyDescent="0.25">
      <c r="A72" s="1">
        <f>IFERROR(IF(B72="","",SUBTOTAL(3,$B$9:$B72)),"-")</f>
        <v>64</v>
      </c>
      <c r="B72" s="2" t="s">
        <v>871</v>
      </c>
      <c r="C72" s="7" t="s">
        <v>872</v>
      </c>
      <c r="D72" s="3" t="s">
        <v>582</v>
      </c>
      <c r="E72" s="4">
        <v>44652</v>
      </c>
      <c r="F72" s="4">
        <v>45047</v>
      </c>
      <c r="G72" s="8" t="s">
        <v>117</v>
      </c>
      <c r="H72" s="5">
        <v>44928</v>
      </c>
      <c r="I72" s="3">
        <v>5</v>
      </c>
      <c r="J72" s="3" t="s">
        <v>118</v>
      </c>
      <c r="K72" s="6" t="s">
        <v>104</v>
      </c>
      <c r="L72" s="6" t="s">
        <v>105</v>
      </c>
      <c r="M72" s="3" t="s">
        <v>114</v>
      </c>
      <c r="N72" s="3" t="s">
        <v>873</v>
      </c>
      <c r="O72" s="3" t="s">
        <v>874</v>
      </c>
      <c r="P72" s="2" t="s">
        <v>875</v>
      </c>
      <c r="Q72" s="2" t="s">
        <v>785</v>
      </c>
      <c r="R72" s="2" t="s">
        <v>785</v>
      </c>
    </row>
    <row r="73" spans="1:18" ht="21.6" customHeight="1" x14ac:dyDescent="0.25">
      <c r="A73" s="1">
        <f>IFERROR(IF(B73="","",SUBTOTAL(3,$B$9:$B73)),"-")</f>
        <v>65</v>
      </c>
      <c r="B73" s="2" t="s">
        <v>876</v>
      </c>
      <c r="C73" s="7" t="s">
        <v>877</v>
      </c>
      <c r="D73" s="3" t="s">
        <v>582</v>
      </c>
      <c r="E73" s="4">
        <v>44652</v>
      </c>
      <c r="F73" s="4">
        <v>45292</v>
      </c>
      <c r="G73" s="8" t="s">
        <v>117</v>
      </c>
      <c r="H73" s="5">
        <v>45139</v>
      </c>
      <c r="I73" s="3">
        <v>5</v>
      </c>
      <c r="J73" s="3" t="s">
        <v>118</v>
      </c>
      <c r="K73" s="6" t="s">
        <v>104</v>
      </c>
      <c r="L73" s="6" t="s">
        <v>105</v>
      </c>
      <c r="M73" s="3" t="s">
        <v>114</v>
      </c>
      <c r="N73" s="3" t="s">
        <v>878</v>
      </c>
      <c r="O73" s="3" t="s">
        <v>879</v>
      </c>
      <c r="P73" s="2" t="s">
        <v>880</v>
      </c>
      <c r="Q73" s="2" t="s">
        <v>785</v>
      </c>
      <c r="R73" s="2" t="s">
        <v>785</v>
      </c>
    </row>
    <row r="74" spans="1:18" ht="21.6" customHeight="1" x14ac:dyDescent="0.25">
      <c r="A74" s="1">
        <f>IFERROR(IF(B74="","",SUBTOTAL(3,$B$9:$B74)),"-")</f>
        <v>66</v>
      </c>
      <c r="B74" s="2" t="s">
        <v>881</v>
      </c>
      <c r="C74" s="7" t="s">
        <v>882</v>
      </c>
      <c r="D74" s="3" t="s">
        <v>515</v>
      </c>
      <c r="E74" s="4">
        <v>43739</v>
      </c>
      <c r="F74" s="4">
        <v>44774</v>
      </c>
      <c r="G74" s="8" t="s">
        <v>883</v>
      </c>
      <c r="H74" s="5">
        <v>44130</v>
      </c>
      <c r="I74" s="3">
        <v>14</v>
      </c>
      <c r="J74" s="3" t="s">
        <v>103</v>
      </c>
      <c r="K74" s="6" t="s">
        <v>104</v>
      </c>
      <c r="L74" s="6" t="s">
        <v>105</v>
      </c>
      <c r="M74" s="3" t="s">
        <v>517</v>
      </c>
      <c r="N74" s="3" t="s">
        <v>884</v>
      </c>
      <c r="O74" s="3" t="s">
        <v>885</v>
      </c>
      <c r="P74" s="2" t="s">
        <v>886</v>
      </c>
      <c r="Q74" s="2" t="s">
        <v>887</v>
      </c>
      <c r="R74" s="2" t="s">
        <v>887</v>
      </c>
    </row>
    <row r="75" spans="1:18" ht="21.6" customHeight="1" x14ac:dyDescent="0.25">
      <c r="A75" s="1">
        <f>IFERROR(IF(B75="","",SUBTOTAL(3,$B$9:$B75)),"-")</f>
        <v>67</v>
      </c>
      <c r="B75" s="2" t="s">
        <v>888</v>
      </c>
      <c r="C75" s="7" t="s">
        <v>889</v>
      </c>
      <c r="D75" s="3" t="s">
        <v>108</v>
      </c>
      <c r="E75" s="4">
        <v>43739</v>
      </c>
      <c r="F75" s="4">
        <v>44835</v>
      </c>
      <c r="G75" s="8" t="s">
        <v>890</v>
      </c>
      <c r="H75" s="5">
        <v>44445</v>
      </c>
      <c r="I75" s="3">
        <v>12</v>
      </c>
      <c r="J75" s="3" t="s">
        <v>103</v>
      </c>
      <c r="K75" s="6" t="s">
        <v>104</v>
      </c>
      <c r="L75" s="6" t="s">
        <v>105</v>
      </c>
      <c r="M75" s="3" t="s">
        <v>109</v>
      </c>
      <c r="N75" s="3" t="s">
        <v>891</v>
      </c>
      <c r="O75" s="3" t="s">
        <v>892</v>
      </c>
      <c r="P75" s="2" t="s">
        <v>893</v>
      </c>
      <c r="Q75" s="2" t="s">
        <v>887</v>
      </c>
      <c r="R75" s="2" t="s">
        <v>887</v>
      </c>
    </row>
    <row r="76" spans="1:18" ht="21.6" customHeight="1" x14ac:dyDescent="0.25">
      <c r="A76" s="1">
        <f>IFERROR(IF(B76="","",SUBTOTAL(3,$B$9:$B76)),"-")</f>
        <v>68</v>
      </c>
      <c r="B76" s="2" t="s">
        <v>894</v>
      </c>
      <c r="C76" s="7" t="s">
        <v>895</v>
      </c>
      <c r="D76" s="3" t="s">
        <v>108</v>
      </c>
      <c r="E76" s="4">
        <v>44652</v>
      </c>
      <c r="F76" s="4">
        <v>44927</v>
      </c>
      <c r="G76" s="8" t="s">
        <v>896</v>
      </c>
      <c r="H76" s="5">
        <v>44280</v>
      </c>
      <c r="I76" s="3">
        <v>11</v>
      </c>
      <c r="J76" s="3" t="s">
        <v>103</v>
      </c>
      <c r="K76" s="6" t="s">
        <v>104</v>
      </c>
      <c r="L76" s="6" t="s">
        <v>105</v>
      </c>
      <c r="M76" s="3" t="s">
        <v>109</v>
      </c>
      <c r="N76" s="3" t="s">
        <v>897</v>
      </c>
      <c r="O76" s="3" t="s">
        <v>898</v>
      </c>
      <c r="P76" s="2" t="s">
        <v>899</v>
      </c>
      <c r="Q76" s="2" t="s">
        <v>887</v>
      </c>
      <c r="R76" s="2" t="s">
        <v>887</v>
      </c>
    </row>
    <row r="77" spans="1:18" ht="21.6" customHeight="1" x14ac:dyDescent="0.25">
      <c r="A77" s="1">
        <f>IFERROR(IF(B77="","",SUBTOTAL(3,$B$9:$B77)),"-")</f>
        <v>69</v>
      </c>
      <c r="B77" s="2" t="s">
        <v>900</v>
      </c>
      <c r="C77" s="7" t="s">
        <v>901</v>
      </c>
      <c r="D77" s="3" t="s">
        <v>122</v>
      </c>
      <c r="E77" s="4">
        <v>44287</v>
      </c>
      <c r="F77" s="4">
        <v>44682</v>
      </c>
      <c r="G77" s="8" t="s">
        <v>902</v>
      </c>
      <c r="H77" s="5">
        <v>44778</v>
      </c>
      <c r="I77" s="3">
        <v>11</v>
      </c>
      <c r="J77" s="3" t="s">
        <v>107</v>
      </c>
      <c r="K77" s="6" t="s">
        <v>104</v>
      </c>
      <c r="L77" s="6" t="s">
        <v>105</v>
      </c>
      <c r="M77" s="3" t="s">
        <v>109</v>
      </c>
      <c r="N77" s="3" t="s">
        <v>903</v>
      </c>
      <c r="O77" s="3" t="s">
        <v>892</v>
      </c>
      <c r="P77" s="2" t="s">
        <v>904</v>
      </c>
      <c r="Q77" s="2" t="s">
        <v>887</v>
      </c>
      <c r="R77" s="2" t="s">
        <v>887</v>
      </c>
    </row>
    <row r="78" spans="1:18" ht="21.6" customHeight="1" x14ac:dyDescent="0.25">
      <c r="A78" s="1">
        <f>IFERROR(IF(B78="","",SUBTOTAL(3,$B$9:$B78)),"-")</f>
        <v>70</v>
      </c>
      <c r="B78" s="2" t="s">
        <v>905</v>
      </c>
      <c r="C78" s="7" t="s">
        <v>906</v>
      </c>
      <c r="D78" s="3" t="s">
        <v>108</v>
      </c>
      <c r="E78" s="4">
        <v>44105</v>
      </c>
      <c r="F78" s="4">
        <v>44835</v>
      </c>
      <c r="G78" s="8" t="s">
        <v>907</v>
      </c>
      <c r="H78" s="5">
        <v>44130</v>
      </c>
      <c r="I78" s="3">
        <v>11</v>
      </c>
      <c r="J78" s="3" t="s">
        <v>103</v>
      </c>
      <c r="K78" s="6" t="s">
        <v>106</v>
      </c>
      <c r="L78" s="6" t="s">
        <v>105</v>
      </c>
      <c r="M78" s="3" t="s">
        <v>109</v>
      </c>
      <c r="N78" s="3" t="s">
        <v>908</v>
      </c>
      <c r="O78" s="3" t="s">
        <v>909</v>
      </c>
      <c r="P78" s="2" t="s">
        <v>910</v>
      </c>
      <c r="Q78" s="2" t="s">
        <v>887</v>
      </c>
      <c r="R78" s="2" t="s">
        <v>887</v>
      </c>
    </row>
    <row r="79" spans="1:18" ht="21.6" customHeight="1" x14ac:dyDescent="0.25">
      <c r="A79" s="1">
        <f>IFERROR(IF(B79="","",SUBTOTAL(3,$B$9:$B79)),"-")</f>
        <v>71</v>
      </c>
      <c r="B79" s="2" t="s">
        <v>911</v>
      </c>
      <c r="C79" s="7" t="s">
        <v>912</v>
      </c>
      <c r="D79" s="3" t="s">
        <v>122</v>
      </c>
      <c r="E79" s="4">
        <v>44652</v>
      </c>
      <c r="F79" s="4">
        <v>45292</v>
      </c>
      <c r="G79" s="8" t="s">
        <v>123</v>
      </c>
      <c r="H79" s="5">
        <v>44130</v>
      </c>
      <c r="I79" s="3">
        <v>9</v>
      </c>
      <c r="J79" s="3" t="s">
        <v>103</v>
      </c>
      <c r="K79" s="6" t="s">
        <v>106</v>
      </c>
      <c r="L79" s="6" t="s">
        <v>105</v>
      </c>
      <c r="M79" s="3" t="s">
        <v>112</v>
      </c>
      <c r="N79" s="3" t="s">
        <v>913</v>
      </c>
      <c r="O79" s="3" t="s">
        <v>914</v>
      </c>
      <c r="P79" s="2" t="s">
        <v>915</v>
      </c>
      <c r="Q79" s="2" t="s">
        <v>887</v>
      </c>
      <c r="R79" s="2" t="s">
        <v>887</v>
      </c>
    </row>
    <row r="80" spans="1:18" ht="21.6" customHeight="1" x14ac:dyDescent="0.25">
      <c r="A80" s="1">
        <f>IFERROR(IF(B80="","",SUBTOTAL(3,$B$9:$B80)),"-")</f>
        <v>72</v>
      </c>
      <c r="B80" s="2" t="s">
        <v>916</v>
      </c>
      <c r="C80" s="7" t="s">
        <v>917</v>
      </c>
      <c r="D80" s="3" t="s">
        <v>110</v>
      </c>
      <c r="E80" s="4">
        <v>42826</v>
      </c>
      <c r="F80" s="4">
        <v>44927</v>
      </c>
      <c r="G80" s="8" t="s">
        <v>918</v>
      </c>
      <c r="H80" s="5">
        <v>44868</v>
      </c>
      <c r="I80" s="3">
        <v>7</v>
      </c>
      <c r="J80" s="3" t="s">
        <v>107</v>
      </c>
      <c r="K80" s="6" t="s">
        <v>106</v>
      </c>
      <c r="L80" s="6" t="s">
        <v>105</v>
      </c>
      <c r="M80" s="3" t="s">
        <v>114</v>
      </c>
      <c r="N80" s="3" t="s">
        <v>919</v>
      </c>
      <c r="O80" s="3" t="s">
        <v>920</v>
      </c>
      <c r="P80" s="2" t="s">
        <v>921</v>
      </c>
      <c r="Q80" s="2" t="s">
        <v>887</v>
      </c>
      <c r="R80" s="2" t="s">
        <v>887</v>
      </c>
    </row>
    <row r="81" spans="1:18" ht="21.6" customHeight="1" x14ac:dyDescent="0.25">
      <c r="A81" s="1">
        <f>IFERROR(IF(B81="","",SUBTOTAL(3,$B$9:$B81)),"-")</f>
        <v>73</v>
      </c>
      <c r="B81" s="2" t="s">
        <v>922</v>
      </c>
      <c r="C81" s="7" t="s">
        <v>923</v>
      </c>
      <c r="D81" s="3" t="s">
        <v>115</v>
      </c>
      <c r="E81" s="4">
        <v>44652</v>
      </c>
      <c r="F81" s="4">
        <v>45292</v>
      </c>
      <c r="G81" s="8" t="s">
        <v>121</v>
      </c>
      <c r="H81" s="5">
        <v>44277</v>
      </c>
      <c r="I81" s="3">
        <v>7</v>
      </c>
      <c r="J81" s="3" t="s">
        <v>120</v>
      </c>
      <c r="K81" s="6" t="s">
        <v>104</v>
      </c>
      <c r="L81" s="6" t="s">
        <v>105</v>
      </c>
      <c r="M81" s="3" t="s">
        <v>114</v>
      </c>
      <c r="N81" s="3" t="s">
        <v>924</v>
      </c>
      <c r="O81" s="3" t="s">
        <v>925</v>
      </c>
      <c r="P81" s="2" t="s">
        <v>926</v>
      </c>
      <c r="Q81" s="2" t="s">
        <v>887</v>
      </c>
      <c r="R81" s="2" t="s">
        <v>887</v>
      </c>
    </row>
    <row r="82" spans="1:18" ht="21.6" customHeight="1" x14ac:dyDescent="0.25">
      <c r="A82" s="1">
        <f>IFERROR(IF(B82="","",SUBTOTAL(3,$B$9:$B82)),"-")</f>
        <v>74</v>
      </c>
      <c r="B82" s="2" t="s">
        <v>927</v>
      </c>
      <c r="C82" s="7" t="s">
        <v>928</v>
      </c>
      <c r="D82" s="3" t="s">
        <v>582</v>
      </c>
      <c r="E82" s="4">
        <v>43556</v>
      </c>
      <c r="F82" s="4">
        <v>45078</v>
      </c>
      <c r="G82" s="8" t="s">
        <v>689</v>
      </c>
      <c r="H82" s="5">
        <v>44277</v>
      </c>
      <c r="I82" s="3">
        <v>5</v>
      </c>
      <c r="J82" s="3" t="s">
        <v>118</v>
      </c>
      <c r="K82" s="6" t="s">
        <v>104</v>
      </c>
      <c r="L82" s="6" t="s">
        <v>105</v>
      </c>
      <c r="M82" s="3" t="s">
        <v>114</v>
      </c>
      <c r="N82" s="3" t="s">
        <v>929</v>
      </c>
      <c r="O82" s="3" t="s">
        <v>930</v>
      </c>
      <c r="P82" s="2" t="s">
        <v>931</v>
      </c>
      <c r="Q82" s="2" t="s">
        <v>887</v>
      </c>
      <c r="R82" s="2" t="s">
        <v>887</v>
      </c>
    </row>
    <row r="83" spans="1:18" ht="21.6" customHeight="1" x14ac:dyDescent="0.25">
      <c r="A83" s="1">
        <f>IFERROR(IF(B83="","",SUBTOTAL(3,$B$9:$B83)),"-")</f>
        <v>75</v>
      </c>
      <c r="B83" s="2" t="s">
        <v>932</v>
      </c>
      <c r="C83" s="7" t="s">
        <v>933</v>
      </c>
      <c r="D83" s="3" t="s">
        <v>515</v>
      </c>
      <c r="E83" s="4">
        <v>43374</v>
      </c>
      <c r="F83" s="4">
        <v>45017</v>
      </c>
      <c r="G83" s="8" t="s">
        <v>934</v>
      </c>
      <c r="H83" s="5">
        <v>44407</v>
      </c>
      <c r="I83" s="3">
        <v>14</v>
      </c>
      <c r="J83" s="3" t="s">
        <v>103</v>
      </c>
      <c r="K83" s="6" t="s">
        <v>104</v>
      </c>
      <c r="L83" s="6" t="s">
        <v>105</v>
      </c>
      <c r="M83" s="3" t="s">
        <v>517</v>
      </c>
      <c r="N83" s="3" t="s">
        <v>935</v>
      </c>
      <c r="O83" s="3" t="s">
        <v>936</v>
      </c>
      <c r="P83" s="2" t="s">
        <v>937</v>
      </c>
      <c r="Q83" s="2" t="s">
        <v>938</v>
      </c>
      <c r="R83" s="2" t="s">
        <v>938</v>
      </c>
    </row>
    <row r="84" spans="1:18" ht="21.6" customHeight="1" x14ac:dyDescent="0.25">
      <c r="A84" s="1">
        <f>IFERROR(IF(B84="","",SUBTOTAL(3,$B$9:$B84)),"-")</f>
        <v>76</v>
      </c>
      <c r="B84" s="2" t="s">
        <v>939</v>
      </c>
      <c r="C84" s="7" t="s">
        <v>940</v>
      </c>
      <c r="D84" s="3" t="s">
        <v>108</v>
      </c>
      <c r="E84" s="4">
        <v>43739</v>
      </c>
      <c r="F84" s="4">
        <v>44621</v>
      </c>
      <c r="G84" s="8" t="s">
        <v>941</v>
      </c>
      <c r="H84" s="5">
        <v>43591</v>
      </c>
      <c r="I84" s="3">
        <v>12</v>
      </c>
      <c r="J84" s="3" t="s">
        <v>103</v>
      </c>
      <c r="K84" s="6" t="s">
        <v>106</v>
      </c>
      <c r="L84" s="6" t="s">
        <v>105</v>
      </c>
      <c r="M84" s="3" t="s">
        <v>109</v>
      </c>
      <c r="N84" s="3" t="s">
        <v>942</v>
      </c>
      <c r="O84" s="3" t="s">
        <v>943</v>
      </c>
      <c r="P84" s="2" t="s">
        <v>944</v>
      </c>
      <c r="Q84" s="2" t="s">
        <v>938</v>
      </c>
      <c r="R84" s="2" t="s">
        <v>938</v>
      </c>
    </row>
    <row r="85" spans="1:18" ht="21.6" customHeight="1" x14ac:dyDescent="0.25">
      <c r="A85" s="1">
        <f>IFERROR(IF(B85="","",SUBTOTAL(3,$B$9:$B85)),"-")</f>
        <v>77</v>
      </c>
      <c r="B85" s="2" t="s">
        <v>945</v>
      </c>
      <c r="C85" s="7" t="s">
        <v>946</v>
      </c>
      <c r="D85" s="3" t="s">
        <v>122</v>
      </c>
      <c r="E85" s="4">
        <v>44652</v>
      </c>
      <c r="F85" s="4">
        <v>44652</v>
      </c>
      <c r="G85" s="8" t="s">
        <v>947</v>
      </c>
      <c r="H85" s="5">
        <v>44407</v>
      </c>
      <c r="I85" s="3">
        <v>11</v>
      </c>
      <c r="J85" s="3" t="s">
        <v>107</v>
      </c>
      <c r="K85" s="6" t="s">
        <v>106</v>
      </c>
      <c r="L85" s="6" t="s">
        <v>105</v>
      </c>
      <c r="M85" s="3" t="s">
        <v>124</v>
      </c>
      <c r="N85" s="3" t="s">
        <v>948</v>
      </c>
      <c r="O85" s="3" t="s">
        <v>949</v>
      </c>
      <c r="P85" s="2" t="s">
        <v>950</v>
      </c>
      <c r="Q85" s="2" t="s">
        <v>938</v>
      </c>
      <c r="R85" s="2" t="s">
        <v>938</v>
      </c>
    </row>
    <row r="86" spans="1:18" ht="21.6" customHeight="1" x14ac:dyDescent="0.25">
      <c r="A86" s="1">
        <f>IFERROR(IF(B86="","",SUBTOTAL(3,$B$9:$B86)),"-")</f>
        <v>78</v>
      </c>
      <c r="B86" s="2" t="s">
        <v>951</v>
      </c>
      <c r="C86" s="7" t="s">
        <v>952</v>
      </c>
      <c r="D86" s="3" t="s">
        <v>122</v>
      </c>
      <c r="E86" s="4">
        <v>44652</v>
      </c>
      <c r="F86" s="4">
        <v>44652</v>
      </c>
      <c r="G86" s="8" t="s">
        <v>953</v>
      </c>
      <c r="H86" s="5">
        <v>43707</v>
      </c>
      <c r="I86" s="3">
        <v>11</v>
      </c>
      <c r="J86" s="3" t="s">
        <v>103</v>
      </c>
      <c r="K86" s="6" t="s">
        <v>104</v>
      </c>
      <c r="L86" s="6" t="s">
        <v>105</v>
      </c>
      <c r="M86" s="3" t="s">
        <v>124</v>
      </c>
      <c r="N86" s="3" t="s">
        <v>954</v>
      </c>
      <c r="O86" s="3" t="s">
        <v>955</v>
      </c>
      <c r="P86" s="2" t="s">
        <v>956</v>
      </c>
      <c r="Q86" s="2" t="s">
        <v>938</v>
      </c>
      <c r="R86" s="2" t="s">
        <v>938</v>
      </c>
    </row>
    <row r="87" spans="1:18" ht="21.6" customHeight="1" x14ac:dyDescent="0.25">
      <c r="A87" s="1">
        <f>IFERROR(IF(B87="","",SUBTOTAL(3,$B$9:$B87)),"-")</f>
        <v>79</v>
      </c>
      <c r="B87" s="2" t="s">
        <v>957</v>
      </c>
      <c r="C87" s="7" t="s">
        <v>958</v>
      </c>
      <c r="D87" s="3" t="s">
        <v>113</v>
      </c>
      <c r="E87" s="4">
        <v>44105</v>
      </c>
      <c r="F87" s="4">
        <v>45292</v>
      </c>
      <c r="G87" s="8" t="s">
        <v>959</v>
      </c>
      <c r="H87" s="5">
        <v>44470</v>
      </c>
      <c r="I87" s="3">
        <v>11</v>
      </c>
      <c r="J87" s="3" t="s">
        <v>107</v>
      </c>
      <c r="K87" s="6" t="s">
        <v>104</v>
      </c>
      <c r="L87" s="6" t="s">
        <v>105</v>
      </c>
      <c r="M87" s="3" t="s">
        <v>124</v>
      </c>
      <c r="N87" s="3" t="s">
        <v>960</v>
      </c>
      <c r="O87" s="3" t="s">
        <v>961</v>
      </c>
      <c r="P87" s="2" t="s">
        <v>962</v>
      </c>
      <c r="Q87" s="2" t="s">
        <v>938</v>
      </c>
      <c r="R87" s="2" t="s">
        <v>938</v>
      </c>
    </row>
    <row r="88" spans="1:18" ht="21.6" customHeight="1" x14ac:dyDescent="0.25">
      <c r="A88" s="1">
        <f>IFERROR(IF(B88="","",SUBTOTAL(3,$B$9:$B88)),"-")</f>
        <v>80</v>
      </c>
      <c r="B88" s="2" t="s">
        <v>963</v>
      </c>
      <c r="C88" s="7" t="s">
        <v>964</v>
      </c>
      <c r="D88" s="3" t="s">
        <v>113</v>
      </c>
      <c r="E88" s="4">
        <v>44470</v>
      </c>
      <c r="F88" s="4">
        <v>44927</v>
      </c>
      <c r="G88" s="8" t="s">
        <v>965</v>
      </c>
      <c r="H88" s="5">
        <v>44669</v>
      </c>
      <c r="I88" s="3">
        <v>11</v>
      </c>
      <c r="J88" s="3" t="s">
        <v>103</v>
      </c>
      <c r="K88" s="6" t="s">
        <v>106</v>
      </c>
      <c r="L88" s="6" t="s">
        <v>105</v>
      </c>
      <c r="M88" s="3" t="s">
        <v>124</v>
      </c>
      <c r="N88" s="3" t="s">
        <v>966</v>
      </c>
      <c r="O88" s="3" t="s">
        <v>757</v>
      </c>
      <c r="P88" s="2" t="s">
        <v>967</v>
      </c>
      <c r="Q88" s="2" t="s">
        <v>938</v>
      </c>
      <c r="R88" s="2" t="s">
        <v>938</v>
      </c>
    </row>
    <row r="89" spans="1:18" ht="21.6" customHeight="1" x14ac:dyDescent="0.25">
      <c r="A89" s="1">
        <f>IFERROR(IF(B89="","",SUBTOTAL(3,$B$9:$B89)),"-")</f>
        <v>81</v>
      </c>
      <c r="B89" s="2" t="s">
        <v>968</v>
      </c>
      <c r="C89" s="7" t="s">
        <v>969</v>
      </c>
      <c r="D89" s="3" t="s">
        <v>113</v>
      </c>
      <c r="E89" s="4">
        <v>43374</v>
      </c>
      <c r="F89" s="4">
        <v>44621</v>
      </c>
      <c r="G89" s="8" t="s">
        <v>123</v>
      </c>
      <c r="H89" s="5">
        <v>44810</v>
      </c>
      <c r="I89" s="3">
        <v>9</v>
      </c>
      <c r="J89" s="3" t="s">
        <v>107</v>
      </c>
      <c r="K89" s="6" t="s">
        <v>106</v>
      </c>
      <c r="L89" s="6" t="s">
        <v>105</v>
      </c>
      <c r="M89" s="3" t="s">
        <v>112</v>
      </c>
      <c r="N89" s="3" t="s">
        <v>970</v>
      </c>
      <c r="O89" s="3" t="s">
        <v>971</v>
      </c>
      <c r="P89" s="2" t="s">
        <v>972</v>
      </c>
      <c r="Q89" s="2" t="s">
        <v>938</v>
      </c>
      <c r="R89" s="2" t="s">
        <v>938</v>
      </c>
    </row>
    <row r="90" spans="1:18" ht="21.6" customHeight="1" x14ac:dyDescent="0.25">
      <c r="A90" s="1">
        <f>IFERROR(IF(B90="","",SUBTOTAL(3,$B$9:$B90)),"-")</f>
        <v>82</v>
      </c>
      <c r="B90" s="2" t="s">
        <v>973</v>
      </c>
      <c r="C90" s="7" t="s">
        <v>974</v>
      </c>
      <c r="D90" s="3" t="s">
        <v>113</v>
      </c>
      <c r="E90" s="4">
        <v>45017</v>
      </c>
      <c r="F90" s="4">
        <v>44927</v>
      </c>
      <c r="G90" s="8" t="s">
        <v>975</v>
      </c>
      <c r="H90" s="5">
        <v>43833</v>
      </c>
      <c r="I90" s="3">
        <v>9</v>
      </c>
      <c r="J90" s="3" t="s">
        <v>107</v>
      </c>
      <c r="K90" s="6" t="s">
        <v>106</v>
      </c>
      <c r="L90" s="6" t="s">
        <v>105</v>
      </c>
      <c r="M90" s="3" t="s">
        <v>112</v>
      </c>
      <c r="N90" s="3" t="s">
        <v>976</v>
      </c>
      <c r="O90" s="3" t="s">
        <v>977</v>
      </c>
      <c r="P90" s="2" t="s">
        <v>956</v>
      </c>
      <c r="Q90" s="2" t="s">
        <v>938</v>
      </c>
      <c r="R90" s="2" t="s">
        <v>938</v>
      </c>
    </row>
    <row r="91" spans="1:18" ht="21.6" customHeight="1" x14ac:dyDescent="0.25">
      <c r="A91" s="1">
        <f>IFERROR(IF(B91="","",SUBTOTAL(3,$B$9:$B91)),"-")</f>
        <v>83</v>
      </c>
      <c r="B91" s="2" t="s">
        <v>978</v>
      </c>
      <c r="C91" s="7" t="s">
        <v>979</v>
      </c>
      <c r="D91" s="3" t="s">
        <v>110</v>
      </c>
      <c r="E91" s="4">
        <v>45017</v>
      </c>
      <c r="F91" s="4">
        <v>44927</v>
      </c>
      <c r="G91" s="8" t="s">
        <v>121</v>
      </c>
      <c r="H91" s="5">
        <v>44277</v>
      </c>
      <c r="I91" s="3">
        <v>7</v>
      </c>
      <c r="J91" s="3" t="s">
        <v>107</v>
      </c>
      <c r="K91" s="6" t="s">
        <v>106</v>
      </c>
      <c r="L91" s="6" t="s">
        <v>105</v>
      </c>
      <c r="M91" s="3" t="s">
        <v>114</v>
      </c>
      <c r="N91" s="3" t="s">
        <v>980</v>
      </c>
      <c r="O91" s="3" t="s">
        <v>981</v>
      </c>
      <c r="P91" s="2" t="s">
        <v>982</v>
      </c>
      <c r="Q91" s="2" t="s">
        <v>938</v>
      </c>
      <c r="R91" s="2" t="s">
        <v>938</v>
      </c>
    </row>
    <row r="92" spans="1:18" ht="21.6" customHeight="1" x14ac:dyDescent="0.25">
      <c r="A92" s="1">
        <f>IFERROR(IF(B92="","",SUBTOTAL(3,$B$9:$B92)),"-")</f>
        <v>84</v>
      </c>
      <c r="B92" s="2" t="s">
        <v>983</v>
      </c>
      <c r="C92" s="7" t="s">
        <v>984</v>
      </c>
      <c r="D92" s="3" t="s">
        <v>110</v>
      </c>
      <c r="E92" s="4">
        <v>45017</v>
      </c>
      <c r="F92" s="4">
        <v>44986</v>
      </c>
      <c r="G92" s="8" t="s">
        <v>985</v>
      </c>
      <c r="H92" s="5">
        <v>44277</v>
      </c>
      <c r="I92" s="3">
        <v>7</v>
      </c>
      <c r="J92" s="3" t="s">
        <v>107</v>
      </c>
      <c r="K92" s="6" t="s">
        <v>106</v>
      </c>
      <c r="L92" s="6" t="s">
        <v>105</v>
      </c>
      <c r="M92" s="3" t="s">
        <v>114</v>
      </c>
      <c r="N92" s="3" t="s">
        <v>986</v>
      </c>
      <c r="O92" s="3" t="s">
        <v>987</v>
      </c>
      <c r="P92" s="2" t="s">
        <v>988</v>
      </c>
      <c r="Q92" s="2" t="s">
        <v>938</v>
      </c>
      <c r="R92" s="2" t="s">
        <v>938</v>
      </c>
    </row>
    <row r="93" spans="1:18" ht="21.6" customHeight="1" x14ac:dyDescent="0.25">
      <c r="A93" s="1">
        <f>IFERROR(IF(B93="","",SUBTOTAL(3,$B$9:$B93)),"-")</f>
        <v>85</v>
      </c>
      <c r="B93" s="2" t="s">
        <v>989</v>
      </c>
      <c r="C93" s="7" t="s">
        <v>990</v>
      </c>
      <c r="D93" s="3" t="s">
        <v>110</v>
      </c>
      <c r="E93" s="4">
        <v>45017</v>
      </c>
      <c r="F93" s="4">
        <v>44986</v>
      </c>
      <c r="G93" s="8" t="s">
        <v>991</v>
      </c>
      <c r="H93" s="5">
        <v>44277</v>
      </c>
      <c r="I93" s="3">
        <v>7</v>
      </c>
      <c r="J93" s="3" t="s">
        <v>107</v>
      </c>
      <c r="K93" s="6" t="s">
        <v>106</v>
      </c>
      <c r="L93" s="6" t="s">
        <v>105</v>
      </c>
      <c r="M93" s="3" t="s">
        <v>114</v>
      </c>
      <c r="N93" s="3" t="s">
        <v>992</v>
      </c>
      <c r="O93" s="3" t="s">
        <v>993</v>
      </c>
      <c r="P93" s="2" t="s">
        <v>994</v>
      </c>
      <c r="Q93" s="2" t="s">
        <v>938</v>
      </c>
      <c r="R93" s="2" t="s">
        <v>938</v>
      </c>
    </row>
    <row r="94" spans="1:18" ht="21.6" customHeight="1" x14ac:dyDescent="0.25">
      <c r="A94" s="1">
        <f>IFERROR(IF(B94="","",SUBTOTAL(3,$B$9:$B94)),"-")</f>
        <v>86</v>
      </c>
      <c r="B94" s="2" t="s">
        <v>995</v>
      </c>
      <c r="C94" s="7" t="s">
        <v>996</v>
      </c>
      <c r="D94" s="3" t="s">
        <v>582</v>
      </c>
      <c r="E94" s="4">
        <v>43922</v>
      </c>
      <c r="F94" s="4">
        <v>45170</v>
      </c>
      <c r="G94" s="8" t="s">
        <v>117</v>
      </c>
      <c r="H94" s="5">
        <v>44277</v>
      </c>
      <c r="I94" s="3">
        <v>5</v>
      </c>
      <c r="J94" s="3" t="s">
        <v>118</v>
      </c>
      <c r="K94" s="6" t="s">
        <v>106</v>
      </c>
      <c r="L94" s="6" t="s">
        <v>105</v>
      </c>
      <c r="M94" s="3" t="s">
        <v>114</v>
      </c>
      <c r="N94" s="3" t="s">
        <v>997</v>
      </c>
      <c r="O94" s="3" t="s">
        <v>998</v>
      </c>
      <c r="P94" s="2" t="s">
        <v>999</v>
      </c>
      <c r="Q94" s="2" t="s">
        <v>938</v>
      </c>
      <c r="R94" s="2" t="s">
        <v>938</v>
      </c>
    </row>
    <row r="95" spans="1:18" ht="21.6" customHeight="1" x14ac:dyDescent="0.25">
      <c r="A95" s="1">
        <f>IFERROR(IF(B95="","",SUBTOTAL(3,$B$9:$B95)),"-")</f>
        <v>87</v>
      </c>
      <c r="B95" s="2" t="s">
        <v>1000</v>
      </c>
      <c r="C95" s="7" t="s">
        <v>1001</v>
      </c>
      <c r="D95" s="3" t="s">
        <v>582</v>
      </c>
      <c r="E95" s="4">
        <v>43922</v>
      </c>
      <c r="F95" s="4">
        <v>45261</v>
      </c>
      <c r="G95" s="8" t="s">
        <v>846</v>
      </c>
      <c r="H95" s="5">
        <v>44277</v>
      </c>
      <c r="I95" s="3">
        <v>5</v>
      </c>
      <c r="J95" s="3" t="s">
        <v>118</v>
      </c>
      <c r="K95" s="6" t="s">
        <v>104</v>
      </c>
      <c r="L95" s="6" t="s">
        <v>105</v>
      </c>
      <c r="M95" s="3" t="s">
        <v>114</v>
      </c>
      <c r="N95" s="3" t="s">
        <v>1002</v>
      </c>
      <c r="O95" s="3" t="s">
        <v>1003</v>
      </c>
      <c r="P95" s="2" t="s">
        <v>1004</v>
      </c>
      <c r="Q95" s="2" t="s">
        <v>938</v>
      </c>
      <c r="R95" s="2" t="s">
        <v>938</v>
      </c>
    </row>
    <row r="96" spans="1:18" ht="21.6" customHeight="1" x14ac:dyDescent="0.25">
      <c r="A96" s="1">
        <f>IFERROR(IF(B96="","",SUBTOTAL(3,$B$9:$B96)),"-")</f>
        <v>88</v>
      </c>
      <c r="B96" s="2" t="s">
        <v>1005</v>
      </c>
      <c r="C96" s="7" t="s">
        <v>1006</v>
      </c>
      <c r="D96" s="3" t="s">
        <v>1007</v>
      </c>
      <c r="E96" s="4">
        <v>44105</v>
      </c>
      <c r="F96" s="4">
        <v>44896</v>
      </c>
      <c r="G96" s="8" t="s">
        <v>612</v>
      </c>
      <c r="H96" s="5">
        <v>44277</v>
      </c>
      <c r="I96" s="3">
        <v>5</v>
      </c>
      <c r="J96" s="3" t="s">
        <v>118</v>
      </c>
      <c r="K96" s="6" t="s">
        <v>104</v>
      </c>
      <c r="L96" s="6" t="s">
        <v>105</v>
      </c>
      <c r="M96" s="3" t="s">
        <v>114</v>
      </c>
      <c r="N96" s="3" t="s">
        <v>1008</v>
      </c>
      <c r="O96" s="3" t="s">
        <v>1009</v>
      </c>
      <c r="P96" s="2" t="s">
        <v>1010</v>
      </c>
      <c r="Q96" s="2" t="s">
        <v>938</v>
      </c>
      <c r="R96" s="2" t="s">
        <v>938</v>
      </c>
    </row>
    <row r="97" spans="1:18" ht="21.6" customHeight="1" x14ac:dyDescent="0.25">
      <c r="A97" s="1">
        <f>IFERROR(IF(B97="","",SUBTOTAL(3,$B$9:$B97)),"-")</f>
        <v>89</v>
      </c>
      <c r="B97" s="2" t="s">
        <v>1011</v>
      </c>
      <c r="C97" s="7" t="s">
        <v>1012</v>
      </c>
      <c r="D97" s="3" t="s">
        <v>515</v>
      </c>
      <c r="E97" s="4">
        <v>42826</v>
      </c>
      <c r="F97" s="4">
        <v>45017</v>
      </c>
      <c r="G97" s="8" t="s">
        <v>934</v>
      </c>
      <c r="H97" s="5">
        <v>42732</v>
      </c>
      <c r="I97" s="3">
        <v>14</v>
      </c>
      <c r="J97" s="3" t="s">
        <v>103</v>
      </c>
      <c r="K97" s="6" t="s">
        <v>104</v>
      </c>
      <c r="L97" s="6" t="s">
        <v>105</v>
      </c>
      <c r="M97" s="3" t="s">
        <v>517</v>
      </c>
      <c r="N97" s="3" t="s">
        <v>1013</v>
      </c>
      <c r="O97" s="3" t="s">
        <v>1014</v>
      </c>
      <c r="P97" s="2" t="s">
        <v>1015</v>
      </c>
      <c r="Q97" s="2" t="s">
        <v>1016</v>
      </c>
      <c r="R97" s="2" t="s">
        <v>1016</v>
      </c>
    </row>
    <row r="98" spans="1:18" ht="21.6" customHeight="1" x14ac:dyDescent="0.25">
      <c r="A98" s="1">
        <f>IFERROR(IF(B98="","",SUBTOTAL(3,$B$9:$B98)),"-")</f>
        <v>90</v>
      </c>
      <c r="B98" s="2" t="s">
        <v>1017</v>
      </c>
      <c r="C98" s="7" t="s">
        <v>1018</v>
      </c>
      <c r="D98" s="3" t="s">
        <v>108</v>
      </c>
      <c r="E98" s="4">
        <v>44470</v>
      </c>
      <c r="F98" s="4">
        <v>45200</v>
      </c>
      <c r="G98" s="8" t="s">
        <v>941</v>
      </c>
      <c r="H98" s="5">
        <v>44351</v>
      </c>
      <c r="I98" s="3">
        <v>12</v>
      </c>
      <c r="J98" s="3" t="s">
        <v>103</v>
      </c>
      <c r="K98" s="6" t="s">
        <v>104</v>
      </c>
      <c r="L98" s="6" t="s">
        <v>105</v>
      </c>
      <c r="M98" s="3" t="s">
        <v>109</v>
      </c>
      <c r="N98" s="3" t="s">
        <v>1019</v>
      </c>
      <c r="O98" s="3" t="s">
        <v>1020</v>
      </c>
      <c r="P98" s="2" t="s">
        <v>1021</v>
      </c>
      <c r="Q98" s="2" t="s">
        <v>1016</v>
      </c>
      <c r="R98" s="2" t="s">
        <v>1016</v>
      </c>
    </row>
    <row r="99" spans="1:18" ht="21.6" customHeight="1" x14ac:dyDescent="0.25">
      <c r="A99" s="1">
        <f>IFERROR(IF(B99="","",SUBTOTAL(3,$B$9:$B99)),"-")</f>
        <v>91</v>
      </c>
      <c r="B99" s="2" t="s">
        <v>1022</v>
      </c>
      <c r="C99" s="7" t="s">
        <v>1023</v>
      </c>
      <c r="D99" s="3" t="s">
        <v>122</v>
      </c>
      <c r="E99" s="4">
        <v>44105</v>
      </c>
      <c r="F99" s="4">
        <v>44927</v>
      </c>
      <c r="G99" s="8" t="s">
        <v>1024</v>
      </c>
      <c r="H99" s="5">
        <v>44130</v>
      </c>
      <c r="I99" s="3">
        <v>11</v>
      </c>
      <c r="J99" s="3" t="s">
        <v>103</v>
      </c>
      <c r="K99" s="6" t="s">
        <v>106</v>
      </c>
      <c r="L99" s="6" t="s">
        <v>105</v>
      </c>
      <c r="M99" s="3" t="s">
        <v>124</v>
      </c>
      <c r="N99" s="3" t="s">
        <v>1025</v>
      </c>
      <c r="O99" s="3" t="s">
        <v>1026</v>
      </c>
      <c r="P99" s="2" t="s">
        <v>1027</v>
      </c>
      <c r="Q99" s="2" t="s">
        <v>1016</v>
      </c>
      <c r="R99" s="2" t="s">
        <v>1016</v>
      </c>
    </row>
    <row r="100" spans="1:18" ht="21.6" customHeight="1" x14ac:dyDescent="0.25">
      <c r="A100" s="1">
        <f>IFERROR(IF(B100="","",SUBTOTAL(3,$B$9:$B100)),"-")</f>
        <v>92</v>
      </c>
      <c r="B100" s="2" t="s">
        <v>1028</v>
      </c>
      <c r="C100" s="7" t="s">
        <v>1029</v>
      </c>
      <c r="D100" s="3" t="s">
        <v>122</v>
      </c>
      <c r="E100" s="4">
        <v>44105</v>
      </c>
      <c r="F100" s="4">
        <v>44927</v>
      </c>
      <c r="G100" s="8" t="s">
        <v>1030</v>
      </c>
      <c r="H100" s="5">
        <v>44407</v>
      </c>
      <c r="I100" s="3">
        <v>11</v>
      </c>
      <c r="J100" s="3" t="s">
        <v>103</v>
      </c>
      <c r="K100" s="6" t="s">
        <v>104</v>
      </c>
      <c r="L100" s="6" t="s">
        <v>105</v>
      </c>
      <c r="M100" s="3" t="s">
        <v>124</v>
      </c>
      <c r="N100" s="3" t="s">
        <v>1031</v>
      </c>
      <c r="O100" s="3" t="s">
        <v>1032</v>
      </c>
      <c r="P100" s="2" t="s">
        <v>1033</v>
      </c>
      <c r="Q100" s="2" t="s">
        <v>1016</v>
      </c>
      <c r="R100" s="2" t="s">
        <v>1016</v>
      </c>
    </row>
    <row r="101" spans="1:18" ht="21.6" customHeight="1" x14ac:dyDescent="0.25">
      <c r="A101" s="1">
        <f>IFERROR(IF(B101="","",SUBTOTAL(3,$B$9:$B101)),"-")</f>
        <v>93</v>
      </c>
      <c r="B101" s="2" t="s">
        <v>1034</v>
      </c>
      <c r="C101" s="7" t="s">
        <v>1035</v>
      </c>
      <c r="D101" s="3" t="s">
        <v>122</v>
      </c>
      <c r="E101" s="4">
        <v>42461</v>
      </c>
      <c r="F101" s="4">
        <v>44835</v>
      </c>
      <c r="G101" s="8" t="s">
        <v>1036</v>
      </c>
      <c r="H101" s="5">
        <v>42891</v>
      </c>
      <c r="I101" s="3">
        <v>11</v>
      </c>
      <c r="J101" s="3" t="s">
        <v>103</v>
      </c>
      <c r="K101" s="6" t="s">
        <v>106</v>
      </c>
      <c r="L101" s="6" t="s">
        <v>105</v>
      </c>
      <c r="M101" s="3" t="s">
        <v>124</v>
      </c>
      <c r="N101" s="3" t="s">
        <v>1037</v>
      </c>
      <c r="O101" s="3" t="s">
        <v>1038</v>
      </c>
      <c r="P101" s="2" t="s">
        <v>1039</v>
      </c>
      <c r="Q101" s="2" t="s">
        <v>1016</v>
      </c>
      <c r="R101" s="2" t="s">
        <v>1016</v>
      </c>
    </row>
    <row r="102" spans="1:18" ht="21.6" customHeight="1" x14ac:dyDescent="0.25">
      <c r="A102" s="1">
        <f>IFERROR(IF(B102="","",SUBTOTAL(3,$B$9:$B102)),"-")</f>
        <v>94</v>
      </c>
      <c r="B102" s="2" t="s">
        <v>1040</v>
      </c>
      <c r="C102" s="7" t="s">
        <v>1041</v>
      </c>
      <c r="D102" s="3" t="s">
        <v>122</v>
      </c>
      <c r="E102" s="4">
        <v>41365</v>
      </c>
      <c r="F102" s="4">
        <v>44986</v>
      </c>
      <c r="G102" s="8" t="s">
        <v>1042</v>
      </c>
      <c r="H102" s="5">
        <v>42732</v>
      </c>
      <c r="I102" s="3">
        <v>11</v>
      </c>
      <c r="J102" s="3" t="s">
        <v>103</v>
      </c>
      <c r="K102" s="6" t="s">
        <v>104</v>
      </c>
      <c r="L102" s="6" t="s">
        <v>105</v>
      </c>
      <c r="M102" s="3" t="s">
        <v>124</v>
      </c>
      <c r="N102" s="3" t="s">
        <v>1043</v>
      </c>
      <c r="O102" s="3" t="s">
        <v>1044</v>
      </c>
      <c r="P102" s="2" t="s">
        <v>1045</v>
      </c>
      <c r="Q102" s="2" t="s">
        <v>1016</v>
      </c>
      <c r="R102" s="2" t="s">
        <v>1016</v>
      </c>
    </row>
    <row r="103" spans="1:18" ht="21.6" customHeight="1" x14ac:dyDescent="0.25">
      <c r="A103" s="1">
        <f>IFERROR(IF(B103="","",SUBTOTAL(3,$B$9:$B103)),"-")</f>
        <v>95</v>
      </c>
      <c r="B103" s="2" t="s">
        <v>1046</v>
      </c>
      <c r="C103" s="7" t="s">
        <v>1047</v>
      </c>
      <c r="D103" s="3" t="s">
        <v>122</v>
      </c>
      <c r="E103" s="4">
        <v>43922</v>
      </c>
      <c r="F103" s="4">
        <v>45261</v>
      </c>
      <c r="G103" s="8" t="s">
        <v>1048</v>
      </c>
      <c r="H103" s="5">
        <v>42732</v>
      </c>
      <c r="I103" s="3">
        <v>11</v>
      </c>
      <c r="J103" s="3" t="s">
        <v>107</v>
      </c>
      <c r="K103" s="6" t="s">
        <v>106</v>
      </c>
      <c r="L103" s="6" t="s">
        <v>105</v>
      </c>
      <c r="M103" s="3" t="s">
        <v>124</v>
      </c>
      <c r="N103" s="3" t="s">
        <v>1049</v>
      </c>
      <c r="O103" s="3" t="s">
        <v>1050</v>
      </c>
      <c r="P103" s="2" t="s">
        <v>1051</v>
      </c>
      <c r="Q103" s="2" t="s">
        <v>1016</v>
      </c>
      <c r="R103" s="2" t="s">
        <v>1016</v>
      </c>
    </row>
    <row r="104" spans="1:18" ht="21.6" customHeight="1" x14ac:dyDescent="0.25">
      <c r="A104" s="1">
        <f>IFERROR(IF(B104="","",SUBTOTAL(3,$B$9:$B104)),"-")</f>
        <v>96</v>
      </c>
      <c r="B104" s="2" t="s">
        <v>1052</v>
      </c>
      <c r="C104" s="7" t="s">
        <v>1053</v>
      </c>
      <c r="D104" s="3" t="s">
        <v>113</v>
      </c>
      <c r="E104" s="4">
        <v>44287</v>
      </c>
      <c r="F104" s="4">
        <v>44805</v>
      </c>
      <c r="G104" s="8" t="s">
        <v>1054</v>
      </c>
      <c r="H104" s="5">
        <v>43118</v>
      </c>
      <c r="I104" s="3">
        <v>9</v>
      </c>
      <c r="J104" s="3" t="s">
        <v>120</v>
      </c>
      <c r="K104" s="6" t="s">
        <v>106</v>
      </c>
      <c r="L104" s="6" t="s">
        <v>105</v>
      </c>
      <c r="M104" s="3" t="s">
        <v>112</v>
      </c>
      <c r="N104" s="3" t="s">
        <v>1055</v>
      </c>
      <c r="O104" s="3" t="s">
        <v>1056</v>
      </c>
      <c r="P104" s="2" t="s">
        <v>1057</v>
      </c>
      <c r="Q104" s="2" t="s">
        <v>1016</v>
      </c>
      <c r="R104" s="2" t="s">
        <v>1058</v>
      </c>
    </row>
    <row r="105" spans="1:18" ht="21.6" customHeight="1" x14ac:dyDescent="0.25">
      <c r="A105" s="1">
        <f>IFERROR(IF(B105="","",SUBTOTAL(3,$B$9:$B105)),"-")</f>
        <v>97</v>
      </c>
      <c r="B105" s="2" t="s">
        <v>1059</v>
      </c>
      <c r="C105" s="7" t="s">
        <v>1060</v>
      </c>
      <c r="D105" s="3" t="s">
        <v>113</v>
      </c>
      <c r="E105" s="4">
        <v>44287</v>
      </c>
      <c r="F105" s="4">
        <v>44927</v>
      </c>
      <c r="G105" s="8" t="s">
        <v>1054</v>
      </c>
      <c r="H105" s="5">
        <v>44407</v>
      </c>
      <c r="I105" s="3">
        <v>9</v>
      </c>
      <c r="J105" s="3" t="s">
        <v>103</v>
      </c>
      <c r="K105" s="6" t="s">
        <v>106</v>
      </c>
      <c r="L105" s="6" t="s">
        <v>105</v>
      </c>
      <c r="M105" s="3" t="s">
        <v>112</v>
      </c>
      <c r="N105" s="3" t="s">
        <v>1061</v>
      </c>
      <c r="O105" s="3" t="s">
        <v>1062</v>
      </c>
      <c r="P105" s="2" t="s">
        <v>1063</v>
      </c>
      <c r="Q105" s="2" t="s">
        <v>1016</v>
      </c>
      <c r="R105" s="2" t="s">
        <v>1064</v>
      </c>
    </row>
    <row r="106" spans="1:18" ht="21.6" customHeight="1" x14ac:dyDescent="0.25">
      <c r="A106" s="1">
        <f>IFERROR(IF(B106="","",SUBTOTAL(3,$B$9:$B106)),"-")</f>
        <v>98</v>
      </c>
      <c r="B106" s="2" t="s">
        <v>1065</v>
      </c>
      <c r="C106" s="7" t="s">
        <v>1066</v>
      </c>
      <c r="D106" s="3" t="s">
        <v>113</v>
      </c>
      <c r="E106" s="4">
        <v>43009</v>
      </c>
      <c r="F106" s="4">
        <v>44621</v>
      </c>
      <c r="G106" s="8" t="s">
        <v>123</v>
      </c>
      <c r="H106" s="5">
        <v>43742</v>
      </c>
      <c r="I106" s="3">
        <v>9</v>
      </c>
      <c r="J106" s="3" t="s">
        <v>107</v>
      </c>
      <c r="K106" s="6" t="s">
        <v>104</v>
      </c>
      <c r="L106" s="6" t="s">
        <v>105</v>
      </c>
      <c r="M106" s="3" t="s">
        <v>112</v>
      </c>
      <c r="N106" s="3" t="s">
        <v>1067</v>
      </c>
      <c r="O106" s="3" t="s">
        <v>1068</v>
      </c>
      <c r="P106" s="2" t="s">
        <v>1069</v>
      </c>
      <c r="Q106" s="2" t="s">
        <v>1016</v>
      </c>
      <c r="R106" s="2" t="s">
        <v>1016</v>
      </c>
    </row>
    <row r="107" spans="1:18" ht="21.6" customHeight="1" x14ac:dyDescent="0.25">
      <c r="A107" s="1">
        <f>IFERROR(IF(B107="","",SUBTOTAL(3,$B$9:$B107)),"-")</f>
        <v>99</v>
      </c>
      <c r="B107" s="2" t="s">
        <v>1070</v>
      </c>
      <c r="C107" s="7" t="s">
        <v>1071</v>
      </c>
      <c r="D107" s="3" t="s">
        <v>113</v>
      </c>
      <c r="E107" s="4">
        <v>44287</v>
      </c>
      <c r="F107" s="4">
        <v>45017</v>
      </c>
      <c r="G107" s="8" t="s">
        <v>1072</v>
      </c>
      <c r="H107" s="5">
        <v>43336</v>
      </c>
      <c r="I107" s="3">
        <v>9</v>
      </c>
      <c r="J107" s="3" t="s">
        <v>111</v>
      </c>
      <c r="K107" s="6" t="s">
        <v>104</v>
      </c>
      <c r="L107" s="6" t="s">
        <v>105</v>
      </c>
      <c r="M107" s="3" t="s">
        <v>112</v>
      </c>
      <c r="N107" s="3" t="s">
        <v>1073</v>
      </c>
      <c r="O107" s="3" t="s">
        <v>1074</v>
      </c>
      <c r="P107" s="2" t="s">
        <v>1075</v>
      </c>
      <c r="Q107" s="2" t="s">
        <v>1016</v>
      </c>
      <c r="R107" s="2" t="s">
        <v>1016</v>
      </c>
    </row>
    <row r="108" spans="1:18" ht="21.6" customHeight="1" x14ac:dyDescent="0.25">
      <c r="A108" s="1">
        <f>IFERROR(IF(B108="","",SUBTOTAL(3,$B$9:$B108)),"-")</f>
        <v>100</v>
      </c>
      <c r="B108" s="2" t="s">
        <v>1076</v>
      </c>
      <c r="C108" s="7" t="s">
        <v>1077</v>
      </c>
      <c r="D108" s="3" t="s">
        <v>113</v>
      </c>
      <c r="E108" s="4">
        <v>44652</v>
      </c>
      <c r="F108" s="4">
        <v>45292</v>
      </c>
      <c r="G108" s="8" t="s">
        <v>1078</v>
      </c>
      <c r="H108" s="5">
        <v>43336</v>
      </c>
      <c r="I108" s="3">
        <v>9</v>
      </c>
      <c r="J108" s="3" t="s">
        <v>103</v>
      </c>
      <c r="K108" s="6" t="s">
        <v>104</v>
      </c>
      <c r="L108" s="6" t="s">
        <v>105</v>
      </c>
      <c r="M108" s="3" t="s">
        <v>112</v>
      </c>
      <c r="N108" s="3" t="s">
        <v>1079</v>
      </c>
      <c r="O108" s="3" t="s">
        <v>1080</v>
      </c>
      <c r="P108" s="2" t="s">
        <v>1081</v>
      </c>
      <c r="Q108" s="2" t="s">
        <v>1016</v>
      </c>
      <c r="R108" s="2" t="s">
        <v>1016</v>
      </c>
    </row>
    <row r="109" spans="1:18" ht="21.6" customHeight="1" x14ac:dyDescent="0.25">
      <c r="A109" s="1">
        <f>IFERROR(IF(B109="","",SUBTOTAL(3,$B$9:$B109)),"-")</f>
        <v>101</v>
      </c>
      <c r="B109" s="2" t="s">
        <v>1082</v>
      </c>
      <c r="C109" s="7" t="s">
        <v>1083</v>
      </c>
      <c r="D109" s="3" t="s">
        <v>113</v>
      </c>
      <c r="E109" s="4">
        <v>44835</v>
      </c>
      <c r="F109" s="4">
        <v>45292</v>
      </c>
      <c r="G109" s="8" t="s">
        <v>1084</v>
      </c>
      <c r="H109" s="5">
        <v>44407</v>
      </c>
      <c r="I109" s="3">
        <v>9</v>
      </c>
      <c r="J109" s="3" t="s">
        <v>103</v>
      </c>
      <c r="K109" s="6" t="s">
        <v>106</v>
      </c>
      <c r="L109" s="6" t="s">
        <v>105</v>
      </c>
      <c r="M109" s="3" t="s">
        <v>112</v>
      </c>
      <c r="N109" s="3" t="s">
        <v>1085</v>
      </c>
      <c r="O109" s="3" t="s">
        <v>1086</v>
      </c>
      <c r="P109" s="2" t="s">
        <v>1087</v>
      </c>
      <c r="Q109" s="2" t="s">
        <v>1016</v>
      </c>
      <c r="R109" s="2" t="s">
        <v>1016</v>
      </c>
    </row>
    <row r="110" spans="1:18" ht="21.6" customHeight="1" x14ac:dyDescent="0.25">
      <c r="A110" s="1">
        <f>IFERROR(IF(B110="","",SUBTOTAL(3,$B$9:$B110)),"-")</f>
        <v>102</v>
      </c>
      <c r="B110" s="2" t="s">
        <v>1088</v>
      </c>
      <c r="C110" s="7" t="s">
        <v>1089</v>
      </c>
      <c r="D110" s="3" t="s">
        <v>113</v>
      </c>
      <c r="E110" s="4">
        <v>43922</v>
      </c>
      <c r="F110" s="4">
        <v>44621</v>
      </c>
      <c r="G110" s="8" t="s">
        <v>1090</v>
      </c>
      <c r="H110" s="5">
        <v>44407</v>
      </c>
      <c r="I110" s="3">
        <v>9</v>
      </c>
      <c r="J110" s="3" t="s">
        <v>103</v>
      </c>
      <c r="K110" s="6" t="s">
        <v>106</v>
      </c>
      <c r="L110" s="6" t="s">
        <v>105</v>
      </c>
      <c r="M110" s="3" t="s">
        <v>112</v>
      </c>
      <c r="N110" s="3" t="s">
        <v>1091</v>
      </c>
      <c r="O110" s="3" t="s">
        <v>1092</v>
      </c>
      <c r="P110" s="2" t="s">
        <v>1093</v>
      </c>
      <c r="Q110" s="2" t="s">
        <v>1016</v>
      </c>
      <c r="R110" s="2" t="s">
        <v>1016</v>
      </c>
    </row>
    <row r="111" spans="1:18" ht="21.6" customHeight="1" x14ac:dyDescent="0.25">
      <c r="A111" s="1">
        <f>IFERROR(IF(B111="","",SUBTOTAL(3,$B$9:$B111)),"-")</f>
        <v>103</v>
      </c>
      <c r="B111" s="2" t="s">
        <v>1094</v>
      </c>
      <c r="C111" s="7" t="s">
        <v>1095</v>
      </c>
      <c r="D111" s="3" t="s">
        <v>113</v>
      </c>
      <c r="E111" s="4">
        <v>43922</v>
      </c>
      <c r="F111" s="4">
        <v>44621</v>
      </c>
      <c r="G111" s="8" t="s">
        <v>1096</v>
      </c>
      <c r="H111" s="5">
        <v>43742</v>
      </c>
      <c r="I111" s="3">
        <v>9</v>
      </c>
      <c r="J111" s="3" t="s">
        <v>103</v>
      </c>
      <c r="K111" s="6" t="s">
        <v>106</v>
      </c>
      <c r="L111" s="6" t="s">
        <v>105</v>
      </c>
      <c r="M111" s="3" t="s">
        <v>112</v>
      </c>
      <c r="N111" s="3" t="s">
        <v>1097</v>
      </c>
      <c r="O111" s="3" t="s">
        <v>1098</v>
      </c>
      <c r="P111" s="2" t="s">
        <v>1099</v>
      </c>
      <c r="Q111" s="2" t="s">
        <v>1016</v>
      </c>
      <c r="R111" s="2" t="s">
        <v>1016</v>
      </c>
    </row>
    <row r="112" spans="1:18" ht="21.6" customHeight="1" x14ac:dyDescent="0.25">
      <c r="A112" s="1">
        <f>IFERROR(IF(B112="","",SUBTOTAL(3,$B$9:$B112)),"-")</f>
        <v>104</v>
      </c>
      <c r="B112" s="2" t="s">
        <v>1100</v>
      </c>
      <c r="C112" s="7" t="s">
        <v>1101</v>
      </c>
      <c r="D112" s="3" t="s">
        <v>113</v>
      </c>
      <c r="E112" s="4">
        <v>43922</v>
      </c>
      <c r="F112" s="4">
        <v>44621</v>
      </c>
      <c r="G112" s="8" t="s">
        <v>1102</v>
      </c>
      <c r="H112" s="5">
        <v>43742</v>
      </c>
      <c r="I112" s="3">
        <v>9</v>
      </c>
      <c r="J112" s="3" t="s">
        <v>103</v>
      </c>
      <c r="K112" s="6" t="s">
        <v>106</v>
      </c>
      <c r="L112" s="6" t="s">
        <v>105</v>
      </c>
      <c r="M112" s="3" t="s">
        <v>112</v>
      </c>
      <c r="N112" s="3" t="s">
        <v>1103</v>
      </c>
      <c r="O112" s="3" t="s">
        <v>1104</v>
      </c>
      <c r="P112" s="2" t="s">
        <v>1105</v>
      </c>
      <c r="Q112" s="2" t="s">
        <v>1016</v>
      </c>
      <c r="R112" s="2" t="s">
        <v>1016</v>
      </c>
    </row>
    <row r="113" spans="1:18" ht="21.6" customHeight="1" x14ac:dyDescent="0.25">
      <c r="A113" s="1">
        <f>IFERROR(IF(B113="","",SUBTOTAL(3,$B$9:$B113)),"-")</f>
        <v>105</v>
      </c>
      <c r="B113" s="2" t="s">
        <v>1106</v>
      </c>
      <c r="C113" s="7" t="s">
        <v>1107</v>
      </c>
      <c r="D113" s="3" t="s">
        <v>113</v>
      </c>
      <c r="E113" s="4">
        <v>43009</v>
      </c>
      <c r="F113" s="4">
        <v>45170</v>
      </c>
      <c r="G113" s="8" t="s">
        <v>1108</v>
      </c>
      <c r="H113" s="5">
        <v>42732</v>
      </c>
      <c r="I113" s="3">
        <v>9</v>
      </c>
      <c r="J113" s="3" t="s">
        <v>107</v>
      </c>
      <c r="K113" s="6" t="s">
        <v>104</v>
      </c>
      <c r="L113" s="6" t="s">
        <v>105</v>
      </c>
      <c r="M113" s="3" t="s">
        <v>112</v>
      </c>
      <c r="N113" s="3" t="s">
        <v>1109</v>
      </c>
      <c r="O113" s="3" t="s">
        <v>1110</v>
      </c>
      <c r="P113" s="2" t="s">
        <v>1111</v>
      </c>
      <c r="Q113" s="2" t="s">
        <v>1016</v>
      </c>
      <c r="R113" s="2" t="s">
        <v>1016</v>
      </c>
    </row>
    <row r="114" spans="1:18" ht="21.6" customHeight="1" x14ac:dyDescent="0.25">
      <c r="A114" s="1">
        <f>IFERROR(IF(B114="","",SUBTOTAL(3,$B$9:$B114)),"-")</f>
        <v>106</v>
      </c>
      <c r="B114" s="2" t="s">
        <v>1112</v>
      </c>
      <c r="C114" s="7" t="s">
        <v>1113</v>
      </c>
      <c r="D114" s="3" t="s">
        <v>113</v>
      </c>
      <c r="E114" s="4">
        <v>42644</v>
      </c>
      <c r="F114" s="4">
        <v>44927</v>
      </c>
      <c r="G114" s="8" t="s">
        <v>1114</v>
      </c>
      <c r="H114" s="5">
        <v>42732</v>
      </c>
      <c r="I114" s="3">
        <v>9</v>
      </c>
      <c r="J114" s="3" t="s">
        <v>107</v>
      </c>
      <c r="K114" s="6" t="s">
        <v>106</v>
      </c>
      <c r="L114" s="6" t="s">
        <v>105</v>
      </c>
      <c r="M114" s="3" t="s">
        <v>112</v>
      </c>
      <c r="N114" s="3" t="s">
        <v>1115</v>
      </c>
      <c r="O114" s="3" t="s">
        <v>1116</v>
      </c>
      <c r="P114" s="2" t="s">
        <v>1117</v>
      </c>
      <c r="Q114" s="2" t="s">
        <v>1016</v>
      </c>
      <c r="R114" s="2" t="s">
        <v>1016</v>
      </c>
    </row>
    <row r="115" spans="1:18" ht="21.6" customHeight="1" x14ac:dyDescent="0.25">
      <c r="A115" s="1">
        <f>IFERROR(IF(B115="","",SUBTOTAL(3,$B$9:$B115)),"-")</f>
        <v>107</v>
      </c>
      <c r="B115" s="2" t="s">
        <v>1118</v>
      </c>
      <c r="C115" s="7" t="s">
        <v>1119</v>
      </c>
      <c r="D115" s="3" t="s">
        <v>113</v>
      </c>
      <c r="E115" s="4">
        <v>43922</v>
      </c>
      <c r="F115" s="4">
        <v>44621</v>
      </c>
      <c r="G115" s="8" t="s">
        <v>1120</v>
      </c>
      <c r="H115" s="5">
        <v>43647</v>
      </c>
      <c r="I115" s="3">
        <v>9</v>
      </c>
      <c r="J115" s="3" t="s">
        <v>107</v>
      </c>
      <c r="K115" s="6" t="s">
        <v>106</v>
      </c>
      <c r="L115" s="6" t="s">
        <v>105</v>
      </c>
      <c r="M115" s="3" t="s">
        <v>112</v>
      </c>
      <c r="N115" s="3" t="s">
        <v>1121</v>
      </c>
      <c r="O115" s="3" t="s">
        <v>1122</v>
      </c>
      <c r="P115" s="2" t="s">
        <v>1123</v>
      </c>
      <c r="Q115" s="2" t="s">
        <v>1016</v>
      </c>
      <c r="R115" s="2" t="s">
        <v>1016</v>
      </c>
    </row>
    <row r="116" spans="1:18" ht="21.6" customHeight="1" x14ac:dyDescent="0.25">
      <c r="A116" s="1">
        <f>IFERROR(IF(B116="","",SUBTOTAL(3,$B$9:$B116)),"-")</f>
        <v>108</v>
      </c>
      <c r="B116" s="2" t="s">
        <v>1124</v>
      </c>
      <c r="C116" s="7" t="s">
        <v>1125</v>
      </c>
      <c r="D116" s="3" t="s">
        <v>113</v>
      </c>
      <c r="E116" s="4">
        <v>44287</v>
      </c>
      <c r="F116" s="4">
        <v>44927</v>
      </c>
      <c r="G116" s="8" t="s">
        <v>1126</v>
      </c>
      <c r="H116" s="5">
        <v>43497</v>
      </c>
      <c r="I116" s="3">
        <v>9</v>
      </c>
      <c r="J116" s="3" t="s">
        <v>103</v>
      </c>
      <c r="K116" s="6" t="s">
        <v>106</v>
      </c>
      <c r="L116" s="6" t="s">
        <v>105</v>
      </c>
      <c r="M116" s="3" t="s">
        <v>112</v>
      </c>
      <c r="N116" s="3" t="s">
        <v>1127</v>
      </c>
      <c r="O116" s="3" t="s">
        <v>1128</v>
      </c>
      <c r="P116" s="2" t="s">
        <v>1129</v>
      </c>
      <c r="Q116" s="2" t="s">
        <v>1016</v>
      </c>
      <c r="R116" s="2" t="s">
        <v>1016</v>
      </c>
    </row>
    <row r="117" spans="1:18" ht="21.6" customHeight="1" x14ac:dyDescent="0.25">
      <c r="A117" s="1">
        <f>IFERROR(IF(B117="","",SUBTOTAL(3,$B$9:$B117)),"-")</f>
        <v>109</v>
      </c>
      <c r="B117" s="2" t="s">
        <v>1130</v>
      </c>
      <c r="C117" s="7" t="s">
        <v>1131</v>
      </c>
      <c r="D117" s="3" t="s">
        <v>113</v>
      </c>
      <c r="E117" s="4">
        <v>44287</v>
      </c>
      <c r="F117" s="4">
        <v>44927</v>
      </c>
      <c r="G117" s="8" t="s">
        <v>1132</v>
      </c>
      <c r="H117" s="5">
        <v>43118</v>
      </c>
      <c r="I117" s="3">
        <v>8</v>
      </c>
      <c r="J117" s="3" t="s">
        <v>107</v>
      </c>
      <c r="K117" s="6" t="s">
        <v>106</v>
      </c>
      <c r="L117" s="6" t="s">
        <v>105</v>
      </c>
      <c r="M117" s="3" t="s">
        <v>125</v>
      </c>
      <c r="N117" s="3" t="s">
        <v>1133</v>
      </c>
      <c r="O117" s="3" t="s">
        <v>1134</v>
      </c>
      <c r="P117" s="2" t="s">
        <v>1135</v>
      </c>
      <c r="Q117" s="2" t="s">
        <v>1016</v>
      </c>
      <c r="R117" s="2" t="s">
        <v>1058</v>
      </c>
    </row>
    <row r="118" spans="1:18" ht="21.6" customHeight="1" x14ac:dyDescent="0.25">
      <c r="A118" s="1">
        <f>IFERROR(IF(B118="","",SUBTOTAL(3,$B$9:$B118)),"-")</f>
        <v>110</v>
      </c>
      <c r="B118" s="2" t="s">
        <v>1136</v>
      </c>
      <c r="C118" s="7" t="s">
        <v>1137</v>
      </c>
      <c r="D118" s="3" t="s">
        <v>110</v>
      </c>
      <c r="E118" s="4">
        <v>44835</v>
      </c>
      <c r="F118" s="4">
        <v>45017</v>
      </c>
      <c r="G118" s="8" t="s">
        <v>1132</v>
      </c>
      <c r="H118" s="5">
        <v>44407</v>
      </c>
      <c r="I118" s="3">
        <v>8</v>
      </c>
      <c r="J118" s="3" t="s">
        <v>107</v>
      </c>
      <c r="K118" s="6" t="s">
        <v>104</v>
      </c>
      <c r="L118" s="6" t="s">
        <v>105</v>
      </c>
      <c r="M118" s="3" t="s">
        <v>125</v>
      </c>
      <c r="N118" s="3" t="s">
        <v>1138</v>
      </c>
      <c r="O118" s="3" t="s">
        <v>1139</v>
      </c>
      <c r="P118" s="2" t="s">
        <v>1140</v>
      </c>
      <c r="Q118" s="2" t="s">
        <v>1016</v>
      </c>
      <c r="R118" s="2" t="s">
        <v>1064</v>
      </c>
    </row>
    <row r="119" spans="1:18" ht="21.6" customHeight="1" x14ac:dyDescent="0.25">
      <c r="A119" s="1">
        <f>IFERROR(IF(B119="","",SUBTOTAL(3,$B$9:$B119)),"-")</f>
        <v>111</v>
      </c>
      <c r="B119" s="2" t="s">
        <v>1141</v>
      </c>
      <c r="C119" s="7" t="s">
        <v>1142</v>
      </c>
      <c r="D119" s="3" t="s">
        <v>113</v>
      </c>
      <c r="E119" s="4">
        <v>41548</v>
      </c>
      <c r="F119" s="4">
        <v>45200</v>
      </c>
      <c r="G119" s="8" t="s">
        <v>1143</v>
      </c>
      <c r="H119" s="5">
        <v>44277</v>
      </c>
      <c r="I119" s="3">
        <v>7</v>
      </c>
      <c r="J119" s="3" t="s">
        <v>111</v>
      </c>
      <c r="K119" s="6" t="s">
        <v>106</v>
      </c>
      <c r="L119" s="6" t="s">
        <v>105</v>
      </c>
      <c r="M119" s="3" t="s">
        <v>114</v>
      </c>
      <c r="N119" s="3" t="s">
        <v>1144</v>
      </c>
      <c r="O119" s="3" t="s">
        <v>1145</v>
      </c>
      <c r="P119" s="2" t="s">
        <v>1146</v>
      </c>
      <c r="Q119" s="2" t="s">
        <v>1016</v>
      </c>
      <c r="R119" s="2" t="s">
        <v>1016</v>
      </c>
    </row>
    <row r="120" spans="1:18" ht="21.6" customHeight="1" x14ac:dyDescent="0.25">
      <c r="A120" s="1">
        <f>IFERROR(IF(B120="","",SUBTOTAL(3,$B$9:$B120)),"-")</f>
        <v>112</v>
      </c>
      <c r="B120" s="2" t="s">
        <v>1147</v>
      </c>
      <c r="C120" s="7" t="s">
        <v>1148</v>
      </c>
      <c r="D120" s="3" t="s">
        <v>113</v>
      </c>
      <c r="E120" s="4">
        <v>42826</v>
      </c>
      <c r="F120" s="4">
        <v>44621</v>
      </c>
      <c r="G120" s="8" t="s">
        <v>117</v>
      </c>
      <c r="H120" s="5">
        <v>44277</v>
      </c>
      <c r="I120" s="3">
        <v>5</v>
      </c>
      <c r="J120" s="3" t="s">
        <v>118</v>
      </c>
      <c r="K120" s="6" t="s">
        <v>106</v>
      </c>
      <c r="L120" s="6" t="s">
        <v>105</v>
      </c>
      <c r="M120" s="3" t="s">
        <v>114</v>
      </c>
      <c r="N120" s="3" t="s">
        <v>1149</v>
      </c>
      <c r="O120" s="3" t="s">
        <v>1150</v>
      </c>
      <c r="P120" s="2" t="s">
        <v>1151</v>
      </c>
      <c r="Q120" s="2" t="s">
        <v>1016</v>
      </c>
      <c r="R120" s="2" t="s">
        <v>1064</v>
      </c>
    </row>
    <row r="121" spans="1:18" ht="21.6" customHeight="1" x14ac:dyDescent="0.25">
      <c r="A121" s="1">
        <f>IFERROR(IF(B121="","",SUBTOTAL(3,$B$9:$B121)),"-")</f>
        <v>113</v>
      </c>
      <c r="B121" s="2" t="s">
        <v>1152</v>
      </c>
      <c r="C121" s="7" t="s">
        <v>1153</v>
      </c>
      <c r="D121" s="3" t="s">
        <v>110</v>
      </c>
      <c r="E121" s="4">
        <v>44105</v>
      </c>
      <c r="F121" s="4">
        <v>44593</v>
      </c>
      <c r="G121" s="8" t="s">
        <v>1154</v>
      </c>
      <c r="H121" s="5">
        <v>44277</v>
      </c>
      <c r="I121" s="3">
        <v>7</v>
      </c>
      <c r="J121" s="3" t="s">
        <v>103</v>
      </c>
      <c r="K121" s="6" t="s">
        <v>106</v>
      </c>
      <c r="L121" s="6" t="s">
        <v>105</v>
      </c>
      <c r="M121" s="3" t="s">
        <v>114</v>
      </c>
      <c r="N121" s="3" t="s">
        <v>1155</v>
      </c>
      <c r="O121" s="3" t="s">
        <v>1156</v>
      </c>
      <c r="P121" s="2" t="s">
        <v>1157</v>
      </c>
      <c r="Q121" s="2" t="s">
        <v>1016</v>
      </c>
      <c r="R121" s="2" t="s">
        <v>1016</v>
      </c>
    </row>
    <row r="122" spans="1:18" ht="21.6" customHeight="1" x14ac:dyDescent="0.25">
      <c r="A122" s="1">
        <f>IFERROR(IF(B122="","",SUBTOTAL(3,$B$9:$B122)),"-")</f>
        <v>114</v>
      </c>
      <c r="B122" s="2" t="s">
        <v>1158</v>
      </c>
      <c r="C122" s="7" t="s">
        <v>1159</v>
      </c>
      <c r="D122" s="3" t="s">
        <v>110</v>
      </c>
      <c r="E122" s="4">
        <v>44652</v>
      </c>
      <c r="F122" s="4">
        <v>45292</v>
      </c>
      <c r="G122" s="8" t="s">
        <v>1160</v>
      </c>
      <c r="H122" s="5">
        <v>44277</v>
      </c>
      <c r="I122" s="3">
        <v>7</v>
      </c>
      <c r="J122" s="3" t="s">
        <v>111</v>
      </c>
      <c r="K122" s="6" t="s">
        <v>104</v>
      </c>
      <c r="L122" s="6" t="s">
        <v>105</v>
      </c>
      <c r="M122" s="3" t="s">
        <v>114</v>
      </c>
      <c r="N122" s="3" t="s">
        <v>1161</v>
      </c>
      <c r="O122" s="3" t="s">
        <v>1162</v>
      </c>
      <c r="P122" s="2" t="s">
        <v>1163</v>
      </c>
      <c r="Q122" s="2" t="s">
        <v>1016</v>
      </c>
      <c r="R122" s="2" t="s">
        <v>1016</v>
      </c>
    </row>
    <row r="123" spans="1:18" ht="21.6" customHeight="1" x14ac:dyDescent="0.25">
      <c r="A123" s="1">
        <f>IFERROR(IF(B123="","",SUBTOTAL(3,$B$9:$B123)),"-")</f>
        <v>115</v>
      </c>
      <c r="B123" s="2" t="s">
        <v>1164</v>
      </c>
      <c r="C123" s="7" t="s">
        <v>1165</v>
      </c>
      <c r="D123" s="3" t="s">
        <v>110</v>
      </c>
      <c r="E123" s="4">
        <v>44835</v>
      </c>
      <c r="F123" s="4">
        <v>44927</v>
      </c>
      <c r="G123" s="8" t="s">
        <v>1166</v>
      </c>
      <c r="H123" s="5">
        <v>44277</v>
      </c>
      <c r="I123" s="3">
        <v>7</v>
      </c>
      <c r="J123" s="3" t="s">
        <v>107</v>
      </c>
      <c r="K123" s="6" t="s">
        <v>106</v>
      </c>
      <c r="L123" s="6" t="s">
        <v>105</v>
      </c>
      <c r="M123" s="3" t="s">
        <v>114</v>
      </c>
      <c r="N123" s="3" t="s">
        <v>1167</v>
      </c>
      <c r="O123" s="3" t="s">
        <v>1168</v>
      </c>
      <c r="P123" s="2" t="s">
        <v>1169</v>
      </c>
      <c r="Q123" s="2" t="s">
        <v>1016</v>
      </c>
      <c r="R123" s="2" t="s">
        <v>1016</v>
      </c>
    </row>
    <row r="124" spans="1:18" ht="21.6" customHeight="1" x14ac:dyDescent="0.25">
      <c r="A124" s="1">
        <f>IFERROR(IF(B124="","",SUBTOTAL(3,$B$9:$B124)),"-")</f>
        <v>116</v>
      </c>
      <c r="B124" s="2" t="s">
        <v>1170</v>
      </c>
      <c r="C124" s="7" t="s">
        <v>1171</v>
      </c>
      <c r="D124" s="3" t="s">
        <v>110</v>
      </c>
      <c r="E124" s="4">
        <v>45017</v>
      </c>
      <c r="F124" s="4">
        <v>45047</v>
      </c>
      <c r="G124" s="8" t="s">
        <v>1172</v>
      </c>
      <c r="H124" s="5">
        <v>44277</v>
      </c>
      <c r="I124" s="3">
        <v>6</v>
      </c>
      <c r="J124" s="3" t="s">
        <v>107</v>
      </c>
      <c r="K124" s="6" t="s">
        <v>106</v>
      </c>
      <c r="L124" s="6" t="s">
        <v>105</v>
      </c>
      <c r="M124" s="3" t="s">
        <v>114</v>
      </c>
      <c r="N124" s="3" t="s">
        <v>1173</v>
      </c>
      <c r="O124" s="3" t="s">
        <v>1174</v>
      </c>
      <c r="P124" s="2" t="s">
        <v>1175</v>
      </c>
      <c r="Q124" s="2" t="s">
        <v>1016</v>
      </c>
      <c r="R124" s="2" t="s">
        <v>1016</v>
      </c>
    </row>
    <row r="125" spans="1:18" ht="21.6" customHeight="1" x14ac:dyDescent="0.25">
      <c r="A125" s="1">
        <f>IFERROR(IF(B125="","",SUBTOTAL(3,$B$9:$B125)),"-")</f>
        <v>117</v>
      </c>
      <c r="B125" s="2" t="s">
        <v>1176</v>
      </c>
      <c r="C125" s="7" t="s">
        <v>1177</v>
      </c>
      <c r="D125" s="3" t="s">
        <v>115</v>
      </c>
      <c r="E125" s="4">
        <v>43922</v>
      </c>
      <c r="F125" s="4">
        <v>45292</v>
      </c>
      <c r="G125" s="8" t="s">
        <v>1178</v>
      </c>
      <c r="H125" s="5">
        <v>44277</v>
      </c>
      <c r="I125" s="3">
        <v>7</v>
      </c>
      <c r="J125" s="3" t="s">
        <v>103</v>
      </c>
      <c r="K125" s="6" t="s">
        <v>106</v>
      </c>
      <c r="L125" s="6" t="s">
        <v>105</v>
      </c>
      <c r="M125" s="3" t="s">
        <v>114</v>
      </c>
      <c r="N125" s="3" t="s">
        <v>1179</v>
      </c>
      <c r="O125" s="3" t="s">
        <v>1180</v>
      </c>
      <c r="P125" s="2" t="s">
        <v>1181</v>
      </c>
      <c r="Q125" s="2" t="s">
        <v>1016</v>
      </c>
      <c r="R125" s="2" t="s">
        <v>1016</v>
      </c>
    </row>
    <row r="126" spans="1:18" ht="21.6" customHeight="1" x14ac:dyDescent="0.25">
      <c r="A126" s="1">
        <f>IFERROR(IF(B126="","",SUBTOTAL(3,$B$9:$B126)),"-")</f>
        <v>118</v>
      </c>
      <c r="B126" s="2" t="s">
        <v>1182</v>
      </c>
      <c r="C126" s="7" t="s">
        <v>1183</v>
      </c>
      <c r="D126" s="3" t="s">
        <v>115</v>
      </c>
      <c r="E126" s="4">
        <v>43922</v>
      </c>
      <c r="F126" s="4">
        <v>44805</v>
      </c>
      <c r="G126" s="8" t="s">
        <v>121</v>
      </c>
      <c r="H126" s="5">
        <v>44277</v>
      </c>
      <c r="I126" s="3">
        <v>7</v>
      </c>
      <c r="J126" s="3" t="s">
        <v>107</v>
      </c>
      <c r="K126" s="6" t="s">
        <v>106</v>
      </c>
      <c r="L126" s="6" t="s">
        <v>105</v>
      </c>
      <c r="M126" s="3" t="s">
        <v>114</v>
      </c>
      <c r="N126" s="3" t="s">
        <v>1184</v>
      </c>
      <c r="O126" s="3" t="s">
        <v>1185</v>
      </c>
      <c r="P126" s="2" t="s">
        <v>1186</v>
      </c>
      <c r="Q126" s="2" t="s">
        <v>1016</v>
      </c>
      <c r="R126" s="2" t="s">
        <v>1016</v>
      </c>
    </row>
    <row r="127" spans="1:18" ht="21.6" customHeight="1" x14ac:dyDescent="0.25">
      <c r="A127" s="1">
        <f>IFERROR(IF(B127="","",SUBTOTAL(3,$B$9:$B127)),"-")</f>
        <v>119</v>
      </c>
      <c r="B127" s="2" t="s">
        <v>1187</v>
      </c>
      <c r="C127" s="7" t="s">
        <v>1188</v>
      </c>
      <c r="D127" s="3" t="s">
        <v>115</v>
      </c>
      <c r="E127" s="4">
        <v>44105</v>
      </c>
      <c r="F127" s="4">
        <v>44593</v>
      </c>
      <c r="G127" s="8" t="s">
        <v>656</v>
      </c>
      <c r="H127" s="5">
        <v>44294</v>
      </c>
      <c r="I127" s="3">
        <v>7</v>
      </c>
      <c r="J127" s="3" t="s">
        <v>107</v>
      </c>
      <c r="K127" s="6" t="s">
        <v>106</v>
      </c>
      <c r="L127" s="6" t="s">
        <v>105</v>
      </c>
      <c r="M127" s="3" t="s">
        <v>114</v>
      </c>
      <c r="N127" s="3" t="s">
        <v>1189</v>
      </c>
      <c r="O127" s="3" t="s">
        <v>1190</v>
      </c>
      <c r="P127" s="2" t="s">
        <v>1191</v>
      </c>
      <c r="Q127" s="2" t="s">
        <v>1016</v>
      </c>
      <c r="R127" s="2" t="s">
        <v>1058</v>
      </c>
    </row>
    <row r="128" spans="1:18" ht="21.6" customHeight="1" x14ac:dyDescent="0.25">
      <c r="A128" s="1">
        <f>IFERROR(IF(B128="","",SUBTOTAL(3,$B$9:$B128)),"-")</f>
        <v>120</v>
      </c>
      <c r="B128" s="2" t="s">
        <v>1192</v>
      </c>
      <c r="C128" s="7" t="s">
        <v>1193</v>
      </c>
      <c r="D128" s="3" t="s">
        <v>115</v>
      </c>
      <c r="E128" s="4">
        <v>44287</v>
      </c>
      <c r="F128" s="4">
        <v>44927</v>
      </c>
      <c r="G128" s="8" t="s">
        <v>1194</v>
      </c>
      <c r="H128" s="5">
        <v>44277</v>
      </c>
      <c r="I128" s="3">
        <v>7</v>
      </c>
      <c r="J128" s="3" t="s">
        <v>107</v>
      </c>
      <c r="K128" s="6" t="s">
        <v>104</v>
      </c>
      <c r="L128" s="6" t="s">
        <v>105</v>
      </c>
      <c r="M128" s="3" t="s">
        <v>114</v>
      </c>
      <c r="N128" s="3" t="s">
        <v>1195</v>
      </c>
      <c r="O128" s="3" t="s">
        <v>1196</v>
      </c>
      <c r="P128" s="2" t="s">
        <v>1197</v>
      </c>
      <c r="Q128" s="2" t="s">
        <v>1016</v>
      </c>
      <c r="R128" s="2" t="s">
        <v>1064</v>
      </c>
    </row>
    <row r="129" spans="1:18" ht="21.6" customHeight="1" x14ac:dyDescent="0.25">
      <c r="A129" s="1">
        <f>IFERROR(IF(B129="","",SUBTOTAL(3,$B$9:$B129)),"-")</f>
        <v>121</v>
      </c>
      <c r="B129" s="2" t="s">
        <v>1198</v>
      </c>
      <c r="C129" s="7" t="s">
        <v>1199</v>
      </c>
      <c r="D129" s="3" t="s">
        <v>115</v>
      </c>
      <c r="E129" s="4">
        <v>44287</v>
      </c>
      <c r="F129" s="4">
        <v>44927</v>
      </c>
      <c r="G129" s="8" t="s">
        <v>1154</v>
      </c>
      <c r="H129" s="5">
        <v>44277</v>
      </c>
      <c r="I129" s="3">
        <v>7</v>
      </c>
      <c r="J129" s="3" t="s">
        <v>107</v>
      </c>
      <c r="K129" s="6" t="s">
        <v>106</v>
      </c>
      <c r="L129" s="6" t="s">
        <v>105</v>
      </c>
      <c r="M129" s="3" t="s">
        <v>114</v>
      </c>
      <c r="N129" s="3" t="s">
        <v>1200</v>
      </c>
      <c r="O129" s="3" t="s">
        <v>1201</v>
      </c>
      <c r="P129" s="2" t="s">
        <v>1202</v>
      </c>
      <c r="Q129" s="2" t="s">
        <v>1016</v>
      </c>
      <c r="R129" s="2" t="s">
        <v>1016</v>
      </c>
    </row>
    <row r="130" spans="1:18" ht="21.6" customHeight="1" x14ac:dyDescent="0.25">
      <c r="A130" s="1">
        <f>IFERROR(IF(B130="","",SUBTOTAL(3,$B$9:$B130)),"-")</f>
        <v>122</v>
      </c>
      <c r="B130" s="2" t="s">
        <v>1203</v>
      </c>
      <c r="C130" s="7" t="s">
        <v>1204</v>
      </c>
      <c r="D130" s="3" t="s">
        <v>115</v>
      </c>
      <c r="E130" s="4">
        <v>44652</v>
      </c>
      <c r="F130" s="4">
        <v>45292</v>
      </c>
      <c r="G130" s="8" t="s">
        <v>1205</v>
      </c>
      <c r="H130" s="5">
        <v>44277</v>
      </c>
      <c r="I130" s="3">
        <v>6</v>
      </c>
      <c r="J130" s="3" t="s">
        <v>120</v>
      </c>
      <c r="K130" s="6" t="s">
        <v>106</v>
      </c>
      <c r="L130" s="6" t="s">
        <v>105</v>
      </c>
      <c r="M130" s="3" t="s">
        <v>114</v>
      </c>
      <c r="N130" s="3" t="s">
        <v>1206</v>
      </c>
      <c r="O130" s="3" t="s">
        <v>1207</v>
      </c>
      <c r="P130" s="2" t="s">
        <v>1208</v>
      </c>
      <c r="Q130" s="2" t="s">
        <v>1016</v>
      </c>
      <c r="R130" s="2" t="s">
        <v>1064</v>
      </c>
    </row>
    <row r="131" spans="1:18" ht="21.6" customHeight="1" x14ac:dyDescent="0.25">
      <c r="A131" s="1">
        <f>IFERROR(IF(B131="","",SUBTOTAL(3,$B$9:$B131)),"-")</f>
        <v>123</v>
      </c>
      <c r="B131" s="2" t="s">
        <v>1209</v>
      </c>
      <c r="C131" s="7" t="s">
        <v>1210</v>
      </c>
      <c r="D131" s="3" t="s">
        <v>115</v>
      </c>
      <c r="E131" s="4">
        <v>44652</v>
      </c>
      <c r="F131" s="4">
        <v>44866</v>
      </c>
      <c r="G131" s="8" t="s">
        <v>121</v>
      </c>
      <c r="H131" s="5">
        <v>44277</v>
      </c>
      <c r="I131" s="3">
        <v>7</v>
      </c>
      <c r="J131" s="3" t="s">
        <v>107</v>
      </c>
      <c r="K131" s="6" t="s">
        <v>104</v>
      </c>
      <c r="L131" s="6" t="s">
        <v>105</v>
      </c>
      <c r="M131" s="3" t="s">
        <v>114</v>
      </c>
      <c r="N131" s="3" t="s">
        <v>1211</v>
      </c>
      <c r="O131" s="3" t="s">
        <v>1212</v>
      </c>
      <c r="P131" s="2" t="s">
        <v>1213</v>
      </c>
      <c r="Q131" s="2" t="s">
        <v>1016</v>
      </c>
      <c r="R131" s="2" t="s">
        <v>1058</v>
      </c>
    </row>
    <row r="132" spans="1:18" ht="21.6" customHeight="1" x14ac:dyDescent="0.25">
      <c r="A132" s="1">
        <f>IFERROR(IF(B132="","",SUBTOTAL(3,$B$9:$B132)),"-")</f>
        <v>124</v>
      </c>
      <c r="B132" s="2" t="s">
        <v>1214</v>
      </c>
      <c r="C132" s="7" t="s">
        <v>1215</v>
      </c>
      <c r="D132" s="3" t="s">
        <v>115</v>
      </c>
      <c r="E132" s="4">
        <v>44652</v>
      </c>
      <c r="F132" s="4">
        <v>45139</v>
      </c>
      <c r="G132" s="8" t="s">
        <v>1216</v>
      </c>
      <c r="H132" s="5">
        <v>44830</v>
      </c>
      <c r="I132" s="3">
        <v>7</v>
      </c>
      <c r="J132" s="3" t="s">
        <v>111</v>
      </c>
      <c r="K132" s="6" t="s">
        <v>104</v>
      </c>
      <c r="L132" s="6" t="s">
        <v>105</v>
      </c>
      <c r="M132" s="3" t="s">
        <v>114</v>
      </c>
      <c r="N132" s="3" t="s">
        <v>1217</v>
      </c>
      <c r="O132" s="3" t="s">
        <v>1218</v>
      </c>
      <c r="P132" s="2" t="s">
        <v>1219</v>
      </c>
      <c r="Q132" s="2" t="s">
        <v>1016</v>
      </c>
      <c r="R132" s="2" t="s">
        <v>1016</v>
      </c>
    </row>
    <row r="133" spans="1:18" ht="21.6" customHeight="1" x14ac:dyDescent="0.25">
      <c r="A133" s="1">
        <f>IFERROR(IF(B133="","",SUBTOTAL(3,$B$9:$B133)),"-")</f>
        <v>125</v>
      </c>
      <c r="B133" s="2" t="s">
        <v>1220</v>
      </c>
      <c r="C133" s="7" t="s">
        <v>1221</v>
      </c>
      <c r="D133" s="3" t="s">
        <v>115</v>
      </c>
      <c r="E133" s="4">
        <v>45017</v>
      </c>
      <c r="F133" s="4">
        <v>44927</v>
      </c>
      <c r="G133" s="8" t="s">
        <v>1222</v>
      </c>
      <c r="H133" s="5">
        <v>44277</v>
      </c>
      <c r="I133" s="3">
        <v>6</v>
      </c>
      <c r="J133" s="3" t="s">
        <v>120</v>
      </c>
      <c r="K133" s="6" t="s">
        <v>106</v>
      </c>
      <c r="L133" s="6" t="s">
        <v>105</v>
      </c>
      <c r="M133" s="3" t="s">
        <v>114</v>
      </c>
      <c r="N133" s="3" t="s">
        <v>1223</v>
      </c>
      <c r="O133" s="3" t="s">
        <v>1224</v>
      </c>
      <c r="P133" s="2" t="s">
        <v>1225</v>
      </c>
      <c r="Q133" s="2" t="s">
        <v>1016</v>
      </c>
      <c r="R133" s="2" t="s">
        <v>1016</v>
      </c>
    </row>
    <row r="134" spans="1:18" ht="21.6" customHeight="1" x14ac:dyDescent="0.25">
      <c r="A134" s="1">
        <f>IFERROR(IF(B134="","",SUBTOTAL(3,$B$9:$B134)),"-")</f>
        <v>126</v>
      </c>
      <c r="B134" s="2" t="s">
        <v>1226</v>
      </c>
      <c r="C134" s="7" t="s">
        <v>1227</v>
      </c>
      <c r="D134" s="3" t="s">
        <v>115</v>
      </c>
      <c r="E134" s="4">
        <v>45017</v>
      </c>
      <c r="F134" s="4">
        <v>44652</v>
      </c>
      <c r="G134" s="8" t="s">
        <v>1194</v>
      </c>
      <c r="H134" s="5">
        <v>44277</v>
      </c>
      <c r="I134" s="3">
        <v>7</v>
      </c>
      <c r="J134" s="3" t="s">
        <v>107</v>
      </c>
      <c r="K134" s="6" t="s">
        <v>104</v>
      </c>
      <c r="L134" s="6" t="s">
        <v>105</v>
      </c>
      <c r="M134" s="3" t="s">
        <v>114</v>
      </c>
      <c r="N134" s="3" t="s">
        <v>1228</v>
      </c>
      <c r="O134" s="3" t="s">
        <v>1229</v>
      </c>
      <c r="P134" s="2" t="s">
        <v>1230</v>
      </c>
      <c r="Q134" s="2" t="s">
        <v>1016</v>
      </c>
      <c r="R134" s="2" t="s">
        <v>1016</v>
      </c>
    </row>
    <row r="135" spans="1:18" ht="21.6" customHeight="1" x14ac:dyDescent="0.25">
      <c r="A135" s="1">
        <f>IFERROR(IF(B135="","",SUBTOTAL(3,$B$9:$B135)),"-")</f>
        <v>127</v>
      </c>
      <c r="B135" s="2" t="s">
        <v>1231</v>
      </c>
      <c r="C135" s="7" t="s">
        <v>1232</v>
      </c>
      <c r="D135" s="3" t="s">
        <v>116</v>
      </c>
      <c r="E135" s="4">
        <v>45017</v>
      </c>
      <c r="F135" s="4">
        <v>44713</v>
      </c>
      <c r="G135" s="8" t="s">
        <v>1233</v>
      </c>
      <c r="H135" s="5">
        <v>45017</v>
      </c>
      <c r="I135" s="3">
        <v>7</v>
      </c>
      <c r="J135" s="3" t="s">
        <v>107</v>
      </c>
      <c r="K135" s="6" t="s">
        <v>106</v>
      </c>
      <c r="L135" s="6" t="s">
        <v>105</v>
      </c>
      <c r="M135" s="3" t="s">
        <v>114</v>
      </c>
      <c r="N135" s="3" t="s">
        <v>1234</v>
      </c>
      <c r="O135" s="3" t="s">
        <v>1235</v>
      </c>
      <c r="P135" s="2" t="s">
        <v>1236</v>
      </c>
      <c r="Q135" s="2" t="s">
        <v>1016</v>
      </c>
      <c r="R135" s="2" t="s">
        <v>1016</v>
      </c>
    </row>
    <row r="136" spans="1:18" ht="21.6" customHeight="1" x14ac:dyDescent="0.25">
      <c r="A136" s="1">
        <f>IFERROR(IF(B136="","",SUBTOTAL(3,$B$9:$B136)),"-")</f>
        <v>128</v>
      </c>
      <c r="B136" s="2" t="s">
        <v>1237</v>
      </c>
      <c r="C136" s="7" t="s">
        <v>1238</v>
      </c>
      <c r="D136" s="3" t="s">
        <v>116</v>
      </c>
      <c r="E136" s="4">
        <v>0</v>
      </c>
      <c r="F136" s="4">
        <v>45292</v>
      </c>
      <c r="G136" s="8" t="s">
        <v>237</v>
      </c>
      <c r="H136" s="5">
        <v>45261</v>
      </c>
      <c r="I136" s="3">
        <v>7</v>
      </c>
      <c r="J136" s="3" t="s">
        <v>111</v>
      </c>
      <c r="K136" s="6" t="s">
        <v>106</v>
      </c>
      <c r="L136" s="6">
        <v>0</v>
      </c>
      <c r="M136" s="3" t="s">
        <v>114</v>
      </c>
      <c r="N136" s="3">
        <v>0</v>
      </c>
      <c r="O136" s="3">
        <v>0</v>
      </c>
      <c r="P136" s="2">
        <v>0</v>
      </c>
      <c r="Q136" s="2" t="s">
        <v>1016</v>
      </c>
      <c r="R136" s="2" t="s">
        <v>1016</v>
      </c>
    </row>
    <row r="137" spans="1:18" ht="21.6" customHeight="1" x14ac:dyDescent="0.25">
      <c r="A137" s="1">
        <f>IFERROR(IF(B137="","",SUBTOTAL(3,$B$9:$B137)),"-")</f>
        <v>129</v>
      </c>
      <c r="B137" s="2" t="s">
        <v>1239</v>
      </c>
      <c r="C137" s="7" t="s">
        <v>1240</v>
      </c>
      <c r="D137" s="3" t="s">
        <v>582</v>
      </c>
      <c r="E137" s="4">
        <v>44287</v>
      </c>
      <c r="F137" s="4">
        <v>44896</v>
      </c>
      <c r="G137" s="8" t="s">
        <v>689</v>
      </c>
      <c r="H137" s="5">
        <v>44277</v>
      </c>
      <c r="I137" s="3">
        <v>5</v>
      </c>
      <c r="J137" s="3" t="s">
        <v>118</v>
      </c>
      <c r="K137" s="6" t="s">
        <v>104</v>
      </c>
      <c r="L137" s="6" t="s">
        <v>105</v>
      </c>
      <c r="M137" s="3" t="s">
        <v>114</v>
      </c>
      <c r="N137" s="3" t="s">
        <v>1241</v>
      </c>
      <c r="O137" s="3" t="s">
        <v>1242</v>
      </c>
      <c r="P137" s="2" t="s">
        <v>1243</v>
      </c>
      <c r="Q137" s="2" t="s">
        <v>1016</v>
      </c>
      <c r="R137" s="2" t="s">
        <v>1016</v>
      </c>
    </row>
    <row r="138" spans="1:18" ht="21.6" customHeight="1" x14ac:dyDescent="0.25">
      <c r="A138" s="1">
        <f>IFERROR(IF(B138="","",SUBTOTAL(3,$B$9:$B138)),"-")</f>
        <v>130</v>
      </c>
      <c r="B138" s="2" t="s">
        <v>1244</v>
      </c>
      <c r="C138" s="7" t="s">
        <v>1245</v>
      </c>
      <c r="D138" s="3" t="s">
        <v>582</v>
      </c>
      <c r="E138" s="4">
        <v>44652</v>
      </c>
      <c r="F138" s="4">
        <v>45047</v>
      </c>
      <c r="G138" s="8" t="s">
        <v>1246</v>
      </c>
      <c r="H138" s="5">
        <v>44277</v>
      </c>
      <c r="I138" s="3">
        <v>5</v>
      </c>
      <c r="J138" s="3" t="s">
        <v>118</v>
      </c>
      <c r="K138" s="6" t="s">
        <v>106</v>
      </c>
      <c r="L138" s="6" t="s">
        <v>105</v>
      </c>
      <c r="M138" s="3" t="s">
        <v>114</v>
      </c>
      <c r="N138" s="3" t="s">
        <v>1247</v>
      </c>
      <c r="O138" s="3" t="s">
        <v>1248</v>
      </c>
      <c r="P138" s="2" t="s">
        <v>1249</v>
      </c>
      <c r="Q138" s="2" t="s">
        <v>1016</v>
      </c>
      <c r="R138" s="2" t="s">
        <v>1064</v>
      </c>
    </row>
    <row r="139" spans="1:18" ht="21.6" customHeight="1" x14ac:dyDescent="0.25">
      <c r="A139" s="1">
        <f>IFERROR(IF(B139="","",SUBTOTAL(3,$B$9:$B139)),"-")</f>
        <v>131</v>
      </c>
      <c r="B139" s="2" t="s">
        <v>1250</v>
      </c>
      <c r="C139" s="7" t="s">
        <v>1251</v>
      </c>
      <c r="D139" s="3" t="s">
        <v>119</v>
      </c>
      <c r="E139" s="4">
        <v>44287</v>
      </c>
      <c r="F139" s="4">
        <v>45108</v>
      </c>
      <c r="G139" s="8" t="s">
        <v>1246</v>
      </c>
      <c r="H139" s="5">
        <v>44277</v>
      </c>
      <c r="I139" s="3">
        <v>5</v>
      </c>
      <c r="J139" s="3" t="s">
        <v>118</v>
      </c>
      <c r="K139" s="6" t="s">
        <v>104</v>
      </c>
      <c r="L139" s="6" t="s">
        <v>105</v>
      </c>
      <c r="M139" s="3" t="s">
        <v>114</v>
      </c>
      <c r="N139" s="3" t="s">
        <v>1252</v>
      </c>
      <c r="O139" s="3" t="s">
        <v>1253</v>
      </c>
      <c r="P139" s="2" t="s">
        <v>1254</v>
      </c>
      <c r="Q139" s="2" t="s">
        <v>1016</v>
      </c>
      <c r="R139" s="2" t="s">
        <v>1016</v>
      </c>
    </row>
    <row r="140" spans="1:18" ht="21.6" customHeight="1" x14ac:dyDescent="0.25">
      <c r="A140" s="1">
        <f>IFERROR(IF(B140="","",SUBTOTAL(3,$B$9:$B140)),"-")</f>
        <v>132</v>
      </c>
      <c r="B140" s="2" t="s">
        <v>1255</v>
      </c>
      <c r="C140" s="7" t="s">
        <v>1256</v>
      </c>
      <c r="D140" s="3" t="s">
        <v>644</v>
      </c>
      <c r="E140" s="4">
        <v>44105</v>
      </c>
      <c r="F140" s="4">
        <v>45017</v>
      </c>
      <c r="G140" s="8" t="s">
        <v>1246</v>
      </c>
      <c r="H140" s="5">
        <v>44294</v>
      </c>
      <c r="I140" s="3">
        <v>5</v>
      </c>
      <c r="J140" s="3" t="s">
        <v>118</v>
      </c>
      <c r="K140" s="6" t="s">
        <v>104</v>
      </c>
      <c r="L140" s="6" t="s">
        <v>105</v>
      </c>
      <c r="M140" s="3" t="s">
        <v>114</v>
      </c>
      <c r="N140" s="3" t="s">
        <v>1257</v>
      </c>
      <c r="O140" s="3" t="s">
        <v>1258</v>
      </c>
      <c r="P140" s="2" t="s">
        <v>1259</v>
      </c>
      <c r="Q140" s="2" t="s">
        <v>1016</v>
      </c>
      <c r="R140" s="2" t="s">
        <v>1016</v>
      </c>
    </row>
    <row r="141" spans="1:18" ht="21.6" customHeight="1" x14ac:dyDescent="0.25">
      <c r="A141" s="1">
        <f>IFERROR(IF(B141="","",SUBTOTAL(3,$B$9:$B141)),"-")</f>
        <v>133</v>
      </c>
      <c r="B141" s="2" t="s">
        <v>1260</v>
      </c>
      <c r="C141" s="7" t="s">
        <v>1261</v>
      </c>
      <c r="D141" s="3" t="s">
        <v>515</v>
      </c>
      <c r="E141" s="4">
        <v>43191</v>
      </c>
      <c r="F141" s="4">
        <v>44621</v>
      </c>
      <c r="G141" s="8" t="s">
        <v>934</v>
      </c>
      <c r="H141" s="5">
        <v>44747</v>
      </c>
      <c r="I141" s="3">
        <v>14</v>
      </c>
      <c r="J141" s="3" t="s">
        <v>107</v>
      </c>
      <c r="K141" s="6" t="s">
        <v>104</v>
      </c>
      <c r="L141" s="6" t="s">
        <v>105</v>
      </c>
      <c r="M141" s="3" t="s">
        <v>517</v>
      </c>
      <c r="N141" s="3" t="s">
        <v>1262</v>
      </c>
      <c r="O141" s="3" t="s">
        <v>1263</v>
      </c>
      <c r="P141" s="2" t="s">
        <v>1264</v>
      </c>
      <c r="Q141" s="2" t="s">
        <v>1265</v>
      </c>
      <c r="R141" s="2" t="s">
        <v>1265</v>
      </c>
    </row>
    <row r="142" spans="1:18" ht="21.6" customHeight="1" x14ac:dyDescent="0.25">
      <c r="A142" s="1">
        <f>IFERROR(IF(B142="","",SUBTOTAL(3,$B$9:$B142)),"-")</f>
        <v>134</v>
      </c>
      <c r="B142" s="2" t="s">
        <v>1266</v>
      </c>
      <c r="C142" s="7" t="s">
        <v>1267</v>
      </c>
      <c r="D142" s="3" t="s">
        <v>108</v>
      </c>
      <c r="E142" s="4">
        <v>44470</v>
      </c>
      <c r="F142" s="4">
        <v>44986</v>
      </c>
      <c r="G142" s="8" t="s">
        <v>941</v>
      </c>
      <c r="H142" s="5">
        <v>44280</v>
      </c>
      <c r="I142" s="3">
        <v>12</v>
      </c>
      <c r="J142" s="3" t="s">
        <v>103</v>
      </c>
      <c r="K142" s="6" t="s">
        <v>106</v>
      </c>
      <c r="L142" s="6" t="s">
        <v>105</v>
      </c>
      <c r="M142" s="3" t="s">
        <v>109</v>
      </c>
      <c r="N142" s="3" t="s">
        <v>1268</v>
      </c>
      <c r="O142" s="3" t="s">
        <v>1269</v>
      </c>
      <c r="P142" s="2" t="s">
        <v>1270</v>
      </c>
      <c r="Q142" s="2" t="s">
        <v>1265</v>
      </c>
      <c r="R142" s="2" t="s">
        <v>1265</v>
      </c>
    </row>
    <row r="143" spans="1:18" ht="21.6" customHeight="1" x14ac:dyDescent="0.25">
      <c r="A143" s="1">
        <f>IFERROR(IF(B143="","",SUBTOTAL(3,$B$9:$B143)),"-")</f>
        <v>135</v>
      </c>
      <c r="B143" s="2" t="s">
        <v>1271</v>
      </c>
      <c r="C143" s="7" t="s">
        <v>1272</v>
      </c>
      <c r="D143" s="3" t="s">
        <v>122</v>
      </c>
      <c r="E143" s="4">
        <v>43739</v>
      </c>
      <c r="F143" s="4">
        <v>44621</v>
      </c>
      <c r="G143" s="8" t="s">
        <v>1273</v>
      </c>
      <c r="H143" s="5">
        <v>44280</v>
      </c>
      <c r="I143" s="3">
        <v>11</v>
      </c>
      <c r="J143" s="3" t="s">
        <v>103</v>
      </c>
      <c r="K143" s="6" t="s">
        <v>106</v>
      </c>
      <c r="L143" s="6" t="s">
        <v>105</v>
      </c>
      <c r="M143" s="3" t="s">
        <v>124</v>
      </c>
      <c r="N143" s="3" t="s">
        <v>1274</v>
      </c>
      <c r="O143" s="3" t="s">
        <v>1275</v>
      </c>
      <c r="P143" s="2" t="s">
        <v>1276</v>
      </c>
      <c r="Q143" s="2" t="s">
        <v>1265</v>
      </c>
      <c r="R143" s="2" t="s">
        <v>1265</v>
      </c>
    </row>
    <row r="144" spans="1:18" ht="21.6" customHeight="1" x14ac:dyDescent="0.25">
      <c r="A144" s="1">
        <f>IFERROR(IF(B144="","",SUBTOTAL(3,$B$9:$B144)),"-")</f>
        <v>136</v>
      </c>
      <c r="B144" s="2" t="s">
        <v>1277</v>
      </c>
      <c r="C144" s="7" t="s">
        <v>1278</v>
      </c>
      <c r="D144" s="3" t="s">
        <v>122</v>
      </c>
      <c r="E144" s="4">
        <v>44287</v>
      </c>
      <c r="F144" s="4">
        <v>44986</v>
      </c>
      <c r="G144" s="8" t="s">
        <v>1279</v>
      </c>
      <c r="H144" s="5">
        <v>44314</v>
      </c>
      <c r="I144" s="3">
        <v>11</v>
      </c>
      <c r="J144" s="3" t="s">
        <v>103</v>
      </c>
      <c r="K144" s="6" t="s">
        <v>104</v>
      </c>
      <c r="L144" s="6" t="s">
        <v>105</v>
      </c>
      <c r="M144" s="3" t="s">
        <v>124</v>
      </c>
      <c r="N144" s="3" t="s">
        <v>1280</v>
      </c>
      <c r="O144" s="3" t="s">
        <v>1281</v>
      </c>
      <c r="P144" s="2" t="s">
        <v>1282</v>
      </c>
      <c r="Q144" s="2" t="s">
        <v>1265</v>
      </c>
      <c r="R144" s="2" t="s">
        <v>1265</v>
      </c>
    </row>
    <row r="145" spans="1:18" ht="21.6" customHeight="1" x14ac:dyDescent="0.25">
      <c r="A145" s="1">
        <f>IFERROR(IF(B145="","",SUBTOTAL(3,$B$9:$B145)),"-")</f>
        <v>137</v>
      </c>
      <c r="B145" s="2" t="s">
        <v>1283</v>
      </c>
      <c r="C145" s="7" t="s">
        <v>1284</v>
      </c>
      <c r="D145" s="3" t="s">
        <v>113</v>
      </c>
      <c r="E145" s="4" t="s">
        <v>578</v>
      </c>
      <c r="F145" s="4">
        <v>44927</v>
      </c>
      <c r="G145" s="8" t="s">
        <v>123</v>
      </c>
      <c r="H145" s="5">
        <v>43308</v>
      </c>
      <c r="I145" s="3">
        <v>9</v>
      </c>
      <c r="J145" s="3" t="s">
        <v>103</v>
      </c>
      <c r="K145" s="6" t="s">
        <v>104</v>
      </c>
      <c r="L145" s="6" t="s">
        <v>578</v>
      </c>
      <c r="M145" s="3" t="s">
        <v>112</v>
      </c>
      <c r="N145" s="3" t="s">
        <v>578</v>
      </c>
      <c r="O145" s="3" t="s">
        <v>578</v>
      </c>
      <c r="P145" s="2" t="s">
        <v>578</v>
      </c>
      <c r="Q145" s="2" t="s">
        <v>1265</v>
      </c>
      <c r="R145" s="2" t="s">
        <v>1265</v>
      </c>
    </row>
    <row r="146" spans="1:18" ht="21.6" customHeight="1" x14ac:dyDescent="0.25">
      <c r="A146" s="1">
        <f>IFERROR(IF(B146="","",SUBTOTAL(3,$B$9:$B146)),"-")</f>
        <v>138</v>
      </c>
      <c r="B146" s="2" t="s">
        <v>1285</v>
      </c>
      <c r="C146" s="7" t="s">
        <v>1286</v>
      </c>
      <c r="D146" s="3" t="s">
        <v>110</v>
      </c>
      <c r="E146" s="4">
        <v>43922</v>
      </c>
      <c r="F146" s="4">
        <v>44652</v>
      </c>
      <c r="G146" s="8" t="s">
        <v>126</v>
      </c>
      <c r="H146" s="5">
        <v>43647</v>
      </c>
      <c r="I146" s="3">
        <v>9</v>
      </c>
      <c r="J146" s="3" t="s">
        <v>120</v>
      </c>
      <c r="K146" s="6" t="s">
        <v>106</v>
      </c>
      <c r="L146" s="6" t="s">
        <v>105</v>
      </c>
      <c r="M146" s="3" t="s">
        <v>112</v>
      </c>
      <c r="N146" s="3" t="s">
        <v>1287</v>
      </c>
      <c r="O146" s="3" t="s">
        <v>1288</v>
      </c>
      <c r="P146" s="2" t="s">
        <v>1289</v>
      </c>
      <c r="Q146" s="2" t="s">
        <v>1265</v>
      </c>
      <c r="R146" s="2" t="s">
        <v>1265</v>
      </c>
    </row>
    <row r="147" spans="1:18" ht="21.6" customHeight="1" x14ac:dyDescent="0.25">
      <c r="A147" s="1">
        <f>IFERROR(IF(B147="","",SUBTOTAL(3,$B$9:$B147)),"-")</f>
        <v>139</v>
      </c>
      <c r="B147" s="2" t="s">
        <v>1290</v>
      </c>
      <c r="C147" s="7" t="s">
        <v>1291</v>
      </c>
      <c r="D147" s="3" t="s">
        <v>122</v>
      </c>
      <c r="E147" s="4">
        <v>42278</v>
      </c>
      <c r="F147" s="4">
        <v>45261</v>
      </c>
      <c r="G147" s="8" t="s">
        <v>1292</v>
      </c>
      <c r="H147" s="5">
        <v>43385</v>
      </c>
      <c r="I147" s="3" t="s">
        <v>1293</v>
      </c>
      <c r="J147" s="3" t="s">
        <v>103</v>
      </c>
      <c r="K147" s="6" t="s">
        <v>106</v>
      </c>
      <c r="L147" s="6" t="s">
        <v>105</v>
      </c>
      <c r="M147" s="3" t="s">
        <v>114</v>
      </c>
      <c r="N147" s="3" t="s">
        <v>1294</v>
      </c>
      <c r="O147" s="3" t="s">
        <v>1295</v>
      </c>
      <c r="P147" s="2" t="s">
        <v>1296</v>
      </c>
      <c r="Q147" s="2" t="s">
        <v>1265</v>
      </c>
      <c r="R147" s="2" t="s">
        <v>1265</v>
      </c>
    </row>
    <row r="148" spans="1:18" ht="21.6" customHeight="1" x14ac:dyDescent="0.25">
      <c r="A148" s="1">
        <f>IFERROR(IF(B148="","",SUBTOTAL(3,$B$9:$B148)),"-")</f>
        <v>140</v>
      </c>
      <c r="B148" s="2" t="s">
        <v>1297</v>
      </c>
      <c r="C148" s="7" t="s">
        <v>1298</v>
      </c>
      <c r="D148" s="3" t="s">
        <v>122</v>
      </c>
      <c r="E148" s="4">
        <v>44287</v>
      </c>
      <c r="F148" s="4">
        <v>45292</v>
      </c>
      <c r="G148" s="8" t="s">
        <v>1299</v>
      </c>
      <c r="H148" s="5">
        <v>44562</v>
      </c>
      <c r="I148" s="3" t="s">
        <v>1293</v>
      </c>
      <c r="J148" s="3" t="s">
        <v>107</v>
      </c>
      <c r="K148" s="6" t="s">
        <v>106</v>
      </c>
      <c r="L148" s="6" t="s">
        <v>105</v>
      </c>
      <c r="M148" s="3" t="s">
        <v>114</v>
      </c>
      <c r="N148" s="3" t="s">
        <v>1300</v>
      </c>
      <c r="O148" s="3" t="s">
        <v>1301</v>
      </c>
      <c r="P148" s="2" t="s">
        <v>1302</v>
      </c>
      <c r="Q148" s="2" t="s">
        <v>1265</v>
      </c>
      <c r="R148" s="2" t="s">
        <v>1265</v>
      </c>
    </row>
    <row r="149" spans="1:18" ht="21.6" customHeight="1" x14ac:dyDescent="0.25">
      <c r="A149" s="1">
        <f>IFERROR(IF(B149="","",SUBTOTAL(3,$B$9:$B149)),"-")</f>
        <v>141</v>
      </c>
      <c r="B149" s="2" t="s">
        <v>1303</v>
      </c>
      <c r="C149" s="7" t="s">
        <v>1304</v>
      </c>
      <c r="D149" s="3" t="s">
        <v>122</v>
      </c>
      <c r="E149" s="4">
        <v>44652</v>
      </c>
      <c r="F149" s="4">
        <v>44652</v>
      </c>
      <c r="G149" s="8" t="s">
        <v>1305</v>
      </c>
      <c r="H149" s="5">
        <v>44277</v>
      </c>
      <c r="I149" s="3">
        <v>7</v>
      </c>
      <c r="J149" s="3" t="s">
        <v>103</v>
      </c>
      <c r="K149" s="6" t="s">
        <v>106</v>
      </c>
      <c r="L149" s="6" t="s">
        <v>105</v>
      </c>
      <c r="M149" s="3" t="s">
        <v>114</v>
      </c>
      <c r="N149" s="3" t="s">
        <v>1306</v>
      </c>
      <c r="O149" s="3" t="s">
        <v>1307</v>
      </c>
      <c r="P149" s="2" t="s">
        <v>1308</v>
      </c>
      <c r="Q149" s="2" t="s">
        <v>1265</v>
      </c>
      <c r="R149" s="2" t="s">
        <v>1265</v>
      </c>
    </row>
    <row r="150" spans="1:18" ht="21.6" customHeight="1" x14ac:dyDescent="0.25">
      <c r="A150" s="1">
        <f>IFERROR(IF(B150="","",SUBTOTAL(3,$B$9:$B150)),"-")</f>
        <v>142</v>
      </c>
      <c r="B150" s="2" t="s">
        <v>1309</v>
      </c>
      <c r="C150" s="7" t="s">
        <v>1310</v>
      </c>
      <c r="D150" s="3" t="s">
        <v>122</v>
      </c>
      <c r="E150" s="4">
        <v>44652</v>
      </c>
      <c r="F150" s="4">
        <v>44593</v>
      </c>
      <c r="G150" s="8" t="s">
        <v>1292</v>
      </c>
      <c r="H150" s="5">
        <v>44795</v>
      </c>
      <c r="I150" s="3" t="s">
        <v>1293</v>
      </c>
      <c r="J150" s="3" t="s">
        <v>107</v>
      </c>
      <c r="K150" s="6" t="s">
        <v>106</v>
      </c>
      <c r="L150" s="6" t="s">
        <v>105</v>
      </c>
      <c r="M150" s="3" t="s">
        <v>114</v>
      </c>
      <c r="N150" s="3" t="s">
        <v>1311</v>
      </c>
      <c r="O150" s="3">
        <v>0</v>
      </c>
      <c r="P150" s="2" t="s">
        <v>1312</v>
      </c>
      <c r="Q150" s="2" t="s">
        <v>1265</v>
      </c>
      <c r="R150" s="2" t="s">
        <v>1265</v>
      </c>
    </row>
    <row r="151" spans="1:18" ht="21.6" customHeight="1" x14ac:dyDescent="0.25">
      <c r="A151" s="1">
        <f>IFERROR(IF(B151="","",SUBTOTAL(3,$B$9:$B151)),"-")</f>
        <v>143</v>
      </c>
      <c r="B151" s="2" t="s">
        <v>1313</v>
      </c>
      <c r="C151" s="7" t="s">
        <v>1314</v>
      </c>
      <c r="D151" s="3" t="s">
        <v>113</v>
      </c>
      <c r="E151" s="4">
        <v>43191</v>
      </c>
      <c r="F151" s="4">
        <v>44927</v>
      </c>
      <c r="G151" s="8" t="s">
        <v>1315</v>
      </c>
      <c r="H151" s="5">
        <v>45048</v>
      </c>
      <c r="I151" s="3" t="s">
        <v>1293</v>
      </c>
      <c r="J151" s="3" t="s">
        <v>107</v>
      </c>
      <c r="K151" s="6" t="s">
        <v>104</v>
      </c>
      <c r="L151" s="6" t="s">
        <v>105</v>
      </c>
      <c r="M151" s="3" t="s">
        <v>114</v>
      </c>
      <c r="N151" s="3" t="s">
        <v>1316</v>
      </c>
      <c r="O151" s="3" t="s">
        <v>1317</v>
      </c>
      <c r="P151" s="2" t="s">
        <v>1318</v>
      </c>
      <c r="Q151" s="2" t="s">
        <v>1265</v>
      </c>
      <c r="R151" s="2" t="s">
        <v>1265</v>
      </c>
    </row>
    <row r="152" spans="1:18" ht="21.6" customHeight="1" x14ac:dyDescent="0.25">
      <c r="A152" s="1">
        <f>IFERROR(IF(B152="","",SUBTOTAL(3,$B$9:$B152)),"-")</f>
        <v>144</v>
      </c>
      <c r="B152" s="2" t="s">
        <v>1319</v>
      </c>
      <c r="C152" s="7" t="s">
        <v>1320</v>
      </c>
      <c r="D152" s="3" t="s">
        <v>113</v>
      </c>
      <c r="E152" s="4">
        <v>44470</v>
      </c>
      <c r="F152" s="4">
        <v>44866</v>
      </c>
      <c r="G152" s="8" t="s">
        <v>1292</v>
      </c>
      <c r="H152" s="5">
        <v>0</v>
      </c>
      <c r="I152" s="3" t="s">
        <v>1293</v>
      </c>
      <c r="J152" s="3" t="s">
        <v>120</v>
      </c>
      <c r="K152" s="6" t="s">
        <v>106</v>
      </c>
      <c r="L152" s="6" t="s">
        <v>128</v>
      </c>
      <c r="M152" s="3" t="s">
        <v>114</v>
      </c>
      <c r="N152" s="3" t="s">
        <v>1321</v>
      </c>
      <c r="O152" s="3" t="s">
        <v>1322</v>
      </c>
      <c r="P152" s="2" t="s">
        <v>1323</v>
      </c>
      <c r="Q152" s="2" t="s">
        <v>1265</v>
      </c>
      <c r="R152" s="2" t="s">
        <v>1265</v>
      </c>
    </row>
    <row r="153" spans="1:18" ht="21.6" customHeight="1" x14ac:dyDescent="0.25">
      <c r="A153" s="1">
        <f>IFERROR(IF(B153="","",SUBTOTAL(3,$B$9:$B153)),"-")</f>
        <v>145</v>
      </c>
      <c r="B153" s="2" t="s">
        <v>1324</v>
      </c>
      <c r="C153" s="7" t="s">
        <v>1325</v>
      </c>
      <c r="D153" s="3" t="s">
        <v>113</v>
      </c>
      <c r="E153" s="4">
        <v>44652</v>
      </c>
      <c r="F153" s="4">
        <v>44958</v>
      </c>
      <c r="G153" s="8" t="s">
        <v>1292</v>
      </c>
      <c r="H153" s="5">
        <v>44851</v>
      </c>
      <c r="I153" s="3" t="s">
        <v>1293</v>
      </c>
      <c r="J153" s="3" t="s">
        <v>107</v>
      </c>
      <c r="K153" s="6" t="s">
        <v>106</v>
      </c>
      <c r="L153" s="6" t="s">
        <v>105</v>
      </c>
      <c r="M153" s="3" t="s">
        <v>114</v>
      </c>
      <c r="N153" s="3" t="s">
        <v>1326</v>
      </c>
      <c r="O153" s="3" t="s">
        <v>1327</v>
      </c>
      <c r="P153" s="2" t="s">
        <v>1328</v>
      </c>
      <c r="Q153" s="2" t="s">
        <v>1265</v>
      </c>
      <c r="R153" s="2" t="s">
        <v>1265</v>
      </c>
    </row>
    <row r="154" spans="1:18" ht="21.6" customHeight="1" x14ac:dyDescent="0.25">
      <c r="A154" s="1">
        <f>IFERROR(IF(B154="","",SUBTOTAL(3,$B$9:$B154)),"-")</f>
        <v>146</v>
      </c>
      <c r="B154" s="2" t="s">
        <v>1329</v>
      </c>
      <c r="C154" s="7" t="s">
        <v>1330</v>
      </c>
      <c r="D154" s="3" t="s">
        <v>113</v>
      </c>
      <c r="E154" s="4">
        <v>45017</v>
      </c>
      <c r="F154" s="4">
        <v>44986</v>
      </c>
      <c r="G154" s="8" t="s">
        <v>1331</v>
      </c>
      <c r="H154" s="5">
        <v>44928</v>
      </c>
      <c r="I154" s="3">
        <v>7</v>
      </c>
      <c r="J154" s="3" t="s">
        <v>107</v>
      </c>
      <c r="K154" s="6" t="s">
        <v>106</v>
      </c>
      <c r="L154" s="6" t="s">
        <v>105</v>
      </c>
      <c r="M154" s="3" t="s">
        <v>114</v>
      </c>
      <c r="N154" s="3" t="s">
        <v>1332</v>
      </c>
      <c r="O154" s="3" t="s">
        <v>1333</v>
      </c>
      <c r="P154" s="2" t="s">
        <v>1334</v>
      </c>
      <c r="Q154" s="2" t="s">
        <v>1265</v>
      </c>
      <c r="R154" s="2" t="s">
        <v>1265</v>
      </c>
    </row>
    <row r="155" spans="1:18" ht="21.6" customHeight="1" x14ac:dyDescent="0.25">
      <c r="A155" s="1">
        <f>IFERROR(IF(B155="","",SUBTOTAL(3,$B$9:$B155)),"-")</f>
        <v>147</v>
      </c>
      <c r="B155" s="2" t="s">
        <v>1335</v>
      </c>
      <c r="C155" s="7" t="s">
        <v>1336</v>
      </c>
      <c r="D155" s="3" t="s">
        <v>110</v>
      </c>
      <c r="E155" s="4">
        <v>43556</v>
      </c>
      <c r="F155" s="4">
        <v>45292</v>
      </c>
      <c r="G155" s="8" t="s">
        <v>1337</v>
      </c>
      <c r="H155" s="5">
        <v>0</v>
      </c>
      <c r="I155" s="3" t="s">
        <v>578</v>
      </c>
      <c r="J155" s="3" t="s">
        <v>107</v>
      </c>
      <c r="K155" s="6" t="s">
        <v>106</v>
      </c>
      <c r="L155" s="6" t="s">
        <v>105</v>
      </c>
      <c r="M155" s="3" t="s">
        <v>114</v>
      </c>
      <c r="N155" s="3" t="s">
        <v>1338</v>
      </c>
      <c r="O155" s="3" t="s">
        <v>1339</v>
      </c>
      <c r="P155" s="2" t="s">
        <v>1340</v>
      </c>
      <c r="Q155" s="2" t="s">
        <v>1265</v>
      </c>
      <c r="R155" s="2" t="s">
        <v>1265</v>
      </c>
    </row>
    <row r="156" spans="1:18" ht="21.6" customHeight="1" x14ac:dyDescent="0.25">
      <c r="A156" s="1">
        <f>IFERROR(IF(B156="","",SUBTOTAL(3,$B$9:$B156)),"-")</f>
        <v>148</v>
      </c>
      <c r="B156" s="2" t="s">
        <v>1341</v>
      </c>
      <c r="C156" s="7" t="s">
        <v>1342</v>
      </c>
      <c r="D156" s="3" t="s">
        <v>110</v>
      </c>
      <c r="E156" s="4">
        <v>44652</v>
      </c>
      <c r="F156" s="4">
        <v>44986</v>
      </c>
      <c r="G156" s="8" t="s">
        <v>1292</v>
      </c>
      <c r="H156" s="5">
        <v>44795</v>
      </c>
      <c r="I156" s="3" t="s">
        <v>1293</v>
      </c>
      <c r="J156" s="3" t="s">
        <v>107</v>
      </c>
      <c r="K156" s="6" t="s">
        <v>106</v>
      </c>
      <c r="L156" s="6" t="s">
        <v>105</v>
      </c>
      <c r="M156" s="3" t="s">
        <v>114</v>
      </c>
      <c r="N156" s="3" t="s">
        <v>1343</v>
      </c>
      <c r="O156" s="3" t="s">
        <v>1344</v>
      </c>
      <c r="P156" s="2" t="s">
        <v>1345</v>
      </c>
      <c r="Q156" s="2" t="s">
        <v>1265</v>
      </c>
      <c r="R156" s="2" t="s">
        <v>1265</v>
      </c>
    </row>
    <row r="157" spans="1:18" ht="21.6" customHeight="1" x14ac:dyDescent="0.25">
      <c r="A157" s="1">
        <f>IFERROR(IF(B157="","",SUBTOTAL(3,$B$9:$B157)),"-")</f>
        <v>149</v>
      </c>
      <c r="B157" s="2" t="s">
        <v>1346</v>
      </c>
      <c r="C157" s="7" t="s">
        <v>1347</v>
      </c>
      <c r="D157" s="3" t="s">
        <v>110</v>
      </c>
      <c r="E157" s="4">
        <v>44652</v>
      </c>
      <c r="F157" s="4">
        <v>44958</v>
      </c>
      <c r="G157" s="8" t="s">
        <v>1292</v>
      </c>
      <c r="H157" s="5">
        <v>45096</v>
      </c>
      <c r="I157" s="3" t="s">
        <v>1293</v>
      </c>
      <c r="J157" s="3" t="s">
        <v>107</v>
      </c>
      <c r="K157" s="6" t="s">
        <v>104</v>
      </c>
      <c r="L157" s="6" t="s">
        <v>105</v>
      </c>
      <c r="M157" s="3" t="s">
        <v>114</v>
      </c>
      <c r="N157" s="3" t="s">
        <v>1348</v>
      </c>
      <c r="O157" s="3" t="s">
        <v>1349</v>
      </c>
      <c r="P157" s="2" t="s">
        <v>1350</v>
      </c>
      <c r="Q157" s="2" t="s">
        <v>1265</v>
      </c>
      <c r="R157" s="2" t="s">
        <v>1265</v>
      </c>
    </row>
    <row r="158" spans="1:18" ht="21.6" customHeight="1" x14ac:dyDescent="0.25">
      <c r="A158" s="1">
        <f>IFERROR(IF(B158="","",SUBTOTAL(3,$B$9:$B158)),"-")</f>
        <v>150</v>
      </c>
      <c r="B158" s="2" t="s">
        <v>1351</v>
      </c>
      <c r="C158" s="7" t="s">
        <v>1352</v>
      </c>
      <c r="D158" s="3" t="s">
        <v>110</v>
      </c>
      <c r="E158" s="4">
        <v>44652</v>
      </c>
      <c r="F158" s="4">
        <v>44958</v>
      </c>
      <c r="G158" s="8" t="s">
        <v>1292</v>
      </c>
      <c r="H158" s="5">
        <v>45096</v>
      </c>
      <c r="I158" s="3" t="s">
        <v>1293</v>
      </c>
      <c r="J158" s="3" t="s">
        <v>107</v>
      </c>
      <c r="K158" s="6" t="s">
        <v>106</v>
      </c>
      <c r="L158" s="6" t="s">
        <v>105</v>
      </c>
      <c r="M158" s="3" t="s">
        <v>114</v>
      </c>
      <c r="N158" s="3" t="s">
        <v>1353</v>
      </c>
      <c r="O158" s="3" t="s">
        <v>1354</v>
      </c>
      <c r="P158" s="2" t="s">
        <v>1355</v>
      </c>
      <c r="Q158" s="2" t="s">
        <v>1265</v>
      </c>
      <c r="R158" s="2" t="s">
        <v>1265</v>
      </c>
    </row>
    <row r="159" spans="1:18" ht="21.6" customHeight="1" x14ac:dyDescent="0.25">
      <c r="A159" s="1">
        <f>IFERROR(IF(B159="","",SUBTOTAL(3,$B$9:$B159)),"-")</f>
        <v>151</v>
      </c>
      <c r="B159" s="2" t="s">
        <v>1356</v>
      </c>
      <c r="C159" s="7" t="s">
        <v>1357</v>
      </c>
      <c r="D159" s="3" t="s">
        <v>110</v>
      </c>
      <c r="E159" s="4">
        <v>44835</v>
      </c>
      <c r="F159" s="4">
        <v>44958</v>
      </c>
      <c r="G159" s="8" t="s">
        <v>1292</v>
      </c>
      <c r="H159" s="5">
        <v>0</v>
      </c>
      <c r="I159" s="3" t="s">
        <v>1293</v>
      </c>
      <c r="J159" s="3" t="s">
        <v>107</v>
      </c>
      <c r="K159" s="6" t="s">
        <v>106</v>
      </c>
      <c r="L159" s="6" t="s">
        <v>105</v>
      </c>
      <c r="M159" s="3" t="s">
        <v>114</v>
      </c>
      <c r="N159" s="3" t="s">
        <v>1358</v>
      </c>
      <c r="O159" s="3" t="s">
        <v>578</v>
      </c>
      <c r="P159" s="2" t="s">
        <v>1359</v>
      </c>
      <c r="Q159" s="2" t="s">
        <v>1265</v>
      </c>
      <c r="R159" s="2" t="s">
        <v>1265</v>
      </c>
    </row>
    <row r="160" spans="1:18" ht="21.6" customHeight="1" x14ac:dyDescent="0.25">
      <c r="A160" s="1">
        <f>IFERROR(IF(B160="","",SUBTOTAL(3,$B$9:$B160)),"-")</f>
        <v>152</v>
      </c>
      <c r="B160" s="2" t="s">
        <v>1360</v>
      </c>
      <c r="C160" s="7" t="s">
        <v>1361</v>
      </c>
      <c r="D160" s="3" t="s">
        <v>110</v>
      </c>
      <c r="E160" s="4">
        <v>45017</v>
      </c>
      <c r="F160" s="4">
        <v>44986</v>
      </c>
      <c r="G160" s="8" t="s">
        <v>1362</v>
      </c>
      <c r="H160" s="5">
        <v>44879</v>
      </c>
      <c r="I160" s="3">
        <v>7</v>
      </c>
      <c r="J160" s="3" t="s">
        <v>107</v>
      </c>
      <c r="K160" s="6" t="s">
        <v>104</v>
      </c>
      <c r="L160" s="6" t="s">
        <v>105</v>
      </c>
      <c r="M160" s="3" t="s">
        <v>114</v>
      </c>
      <c r="N160" s="3" t="s">
        <v>1363</v>
      </c>
      <c r="O160" s="3" t="s">
        <v>1364</v>
      </c>
      <c r="P160" s="2" t="s">
        <v>1365</v>
      </c>
      <c r="Q160" s="2" t="s">
        <v>1265</v>
      </c>
      <c r="R160" s="2" t="s">
        <v>1265</v>
      </c>
    </row>
    <row r="161" spans="1:18" ht="21.6" customHeight="1" x14ac:dyDescent="0.25">
      <c r="A161" s="1">
        <f>IFERROR(IF(B161="","",SUBTOTAL(3,$B$9:$B161)),"-")</f>
        <v>153</v>
      </c>
      <c r="B161" s="2" t="s">
        <v>1366</v>
      </c>
      <c r="C161" s="7" t="s">
        <v>1367</v>
      </c>
      <c r="D161" s="3" t="s">
        <v>110</v>
      </c>
      <c r="E161" s="4">
        <v>45017</v>
      </c>
      <c r="F161" s="4">
        <v>44927</v>
      </c>
      <c r="G161" s="8" t="s">
        <v>1368</v>
      </c>
      <c r="H161" s="5" t="s">
        <v>578</v>
      </c>
      <c r="I161" s="3">
        <v>7</v>
      </c>
      <c r="J161" s="3" t="s">
        <v>111</v>
      </c>
      <c r="K161" s="6" t="s">
        <v>104</v>
      </c>
      <c r="L161" s="6" t="s">
        <v>105</v>
      </c>
      <c r="M161" s="3" t="s">
        <v>114</v>
      </c>
      <c r="N161" s="3" t="s">
        <v>1369</v>
      </c>
      <c r="O161" s="3" t="s">
        <v>1370</v>
      </c>
      <c r="P161" s="2" t="s">
        <v>1371</v>
      </c>
      <c r="Q161" s="2" t="s">
        <v>1265</v>
      </c>
      <c r="R161" s="2" t="s">
        <v>1265</v>
      </c>
    </row>
    <row r="162" spans="1:18" ht="21.6" customHeight="1" x14ac:dyDescent="0.25">
      <c r="A162" s="1">
        <f>IFERROR(IF(B162="","",SUBTOTAL(3,$B$9:$B162)),"-")</f>
        <v>154</v>
      </c>
      <c r="B162" s="2" t="s">
        <v>1372</v>
      </c>
      <c r="C162" s="7" t="s">
        <v>1373</v>
      </c>
      <c r="D162" s="3" t="s">
        <v>115</v>
      </c>
      <c r="E162" s="4">
        <v>43862</v>
      </c>
      <c r="F162" s="4">
        <v>44958</v>
      </c>
      <c r="G162" s="8" t="s">
        <v>1292</v>
      </c>
      <c r="H162" s="5">
        <v>0</v>
      </c>
      <c r="I162" s="3" t="s">
        <v>1293</v>
      </c>
      <c r="J162" s="3" t="s">
        <v>107</v>
      </c>
      <c r="K162" s="6" t="s">
        <v>104</v>
      </c>
      <c r="L162" s="6" t="s">
        <v>105</v>
      </c>
      <c r="M162" s="3" t="s">
        <v>114</v>
      </c>
      <c r="N162" s="3" t="s">
        <v>1374</v>
      </c>
      <c r="O162" s="3" t="s">
        <v>1375</v>
      </c>
      <c r="P162" s="2" t="s">
        <v>1376</v>
      </c>
      <c r="Q162" s="2" t="s">
        <v>1265</v>
      </c>
      <c r="R162" s="2" t="s">
        <v>1265</v>
      </c>
    </row>
    <row r="163" spans="1:18" ht="21.6" customHeight="1" x14ac:dyDescent="0.25">
      <c r="A163" s="1">
        <f>IFERROR(IF(B163="","",SUBTOTAL(3,$B$9:$B163)),"-")</f>
        <v>155</v>
      </c>
      <c r="B163" s="2" t="s">
        <v>1377</v>
      </c>
      <c r="C163" s="7" t="s">
        <v>1378</v>
      </c>
      <c r="D163" s="3" t="s">
        <v>115</v>
      </c>
      <c r="E163" s="4">
        <v>43922</v>
      </c>
      <c r="F163" s="4">
        <v>44713</v>
      </c>
      <c r="G163" s="8" t="s">
        <v>1379</v>
      </c>
      <c r="H163" s="5">
        <v>44299</v>
      </c>
      <c r="I163" s="3">
        <v>7</v>
      </c>
      <c r="J163" s="3" t="s">
        <v>107</v>
      </c>
      <c r="K163" s="6" t="s">
        <v>106</v>
      </c>
      <c r="L163" s="6" t="s">
        <v>105</v>
      </c>
      <c r="M163" s="3" t="s">
        <v>114</v>
      </c>
      <c r="N163" s="3" t="s">
        <v>1380</v>
      </c>
      <c r="O163" s="3" t="s">
        <v>1381</v>
      </c>
      <c r="P163" s="2" t="s">
        <v>1382</v>
      </c>
      <c r="Q163" s="2" t="s">
        <v>1265</v>
      </c>
      <c r="R163" s="2" t="s">
        <v>1265</v>
      </c>
    </row>
    <row r="164" spans="1:18" ht="21.6" customHeight="1" x14ac:dyDescent="0.25">
      <c r="A164" s="1">
        <f>IFERROR(IF(B164="","",SUBTOTAL(3,$B$9:$B164)),"-")</f>
        <v>156</v>
      </c>
      <c r="B164" s="2" t="s">
        <v>1383</v>
      </c>
      <c r="C164" s="7" t="s">
        <v>1384</v>
      </c>
      <c r="D164" s="3" t="s">
        <v>115</v>
      </c>
      <c r="E164" s="4">
        <v>44470</v>
      </c>
      <c r="F164" s="4">
        <v>45017</v>
      </c>
      <c r="G164" s="8" t="s">
        <v>1385</v>
      </c>
      <c r="H164" s="5" t="s">
        <v>578</v>
      </c>
      <c r="I164" s="3">
        <v>7</v>
      </c>
      <c r="J164" s="3" t="s">
        <v>107</v>
      </c>
      <c r="K164" s="6" t="s">
        <v>104</v>
      </c>
      <c r="L164" s="6" t="s">
        <v>105</v>
      </c>
      <c r="M164" s="3" t="s">
        <v>114</v>
      </c>
      <c r="N164" s="3" t="s">
        <v>1386</v>
      </c>
      <c r="O164" s="3" t="s">
        <v>1387</v>
      </c>
      <c r="P164" s="2" t="s">
        <v>1388</v>
      </c>
      <c r="Q164" s="2" t="s">
        <v>1265</v>
      </c>
      <c r="R164" s="2" t="s">
        <v>1265</v>
      </c>
    </row>
    <row r="165" spans="1:18" ht="21.6" customHeight="1" x14ac:dyDescent="0.25">
      <c r="A165" s="1">
        <f>IFERROR(IF(B165="","",SUBTOTAL(3,$B$9:$B165)),"-")</f>
        <v>157</v>
      </c>
      <c r="B165" s="2" t="s">
        <v>1389</v>
      </c>
      <c r="C165" s="7" t="s">
        <v>1390</v>
      </c>
      <c r="D165" s="3" t="s">
        <v>115</v>
      </c>
      <c r="E165" s="4">
        <v>44652</v>
      </c>
      <c r="F165" s="4">
        <v>44927</v>
      </c>
      <c r="G165" s="8" t="s">
        <v>1292</v>
      </c>
      <c r="H165" s="5">
        <v>44462</v>
      </c>
      <c r="I165" s="3" t="s">
        <v>1293</v>
      </c>
      <c r="J165" s="3" t="s">
        <v>111</v>
      </c>
      <c r="K165" s="6" t="s">
        <v>104</v>
      </c>
      <c r="L165" s="6" t="s">
        <v>105</v>
      </c>
      <c r="M165" s="3" t="s">
        <v>114</v>
      </c>
      <c r="N165" s="3" t="s">
        <v>1391</v>
      </c>
      <c r="O165" s="3" t="s">
        <v>1392</v>
      </c>
      <c r="P165" s="2" t="s">
        <v>1393</v>
      </c>
      <c r="Q165" s="2" t="s">
        <v>1265</v>
      </c>
      <c r="R165" s="2" t="s">
        <v>1265</v>
      </c>
    </row>
    <row r="166" spans="1:18" ht="21.6" customHeight="1" x14ac:dyDescent="0.25">
      <c r="A166" s="1">
        <f>IFERROR(IF(B166="","",SUBTOTAL(3,$B$9:$B166)),"-")</f>
        <v>158</v>
      </c>
      <c r="B166" s="2" t="s">
        <v>1394</v>
      </c>
      <c r="C166" s="7" t="s">
        <v>1395</v>
      </c>
      <c r="D166" s="3" t="s">
        <v>115</v>
      </c>
      <c r="E166" s="4">
        <v>44835</v>
      </c>
      <c r="F166" s="4">
        <v>45292</v>
      </c>
      <c r="G166" s="8" t="s">
        <v>121</v>
      </c>
      <c r="H166" s="5">
        <v>44277</v>
      </c>
      <c r="I166" s="3">
        <v>7</v>
      </c>
      <c r="J166" s="3" t="s">
        <v>120</v>
      </c>
      <c r="K166" s="6" t="s">
        <v>106</v>
      </c>
      <c r="L166" s="6" t="s">
        <v>105</v>
      </c>
      <c r="M166" s="3" t="s">
        <v>114</v>
      </c>
      <c r="N166" s="3" t="s">
        <v>1396</v>
      </c>
      <c r="O166" s="3" t="s">
        <v>1397</v>
      </c>
      <c r="P166" s="2" t="s">
        <v>1398</v>
      </c>
      <c r="Q166" s="2" t="s">
        <v>1265</v>
      </c>
      <c r="R166" s="2" t="s">
        <v>1265</v>
      </c>
    </row>
    <row r="167" spans="1:18" ht="21.6" customHeight="1" x14ac:dyDescent="0.25">
      <c r="A167" s="1">
        <f>IFERROR(IF(B167="","",SUBTOTAL(3,$B$9:$B167)),"-")</f>
        <v>159</v>
      </c>
      <c r="B167" s="2" t="s">
        <v>1399</v>
      </c>
      <c r="C167" s="7" t="s">
        <v>1400</v>
      </c>
      <c r="D167" s="3" t="s">
        <v>115</v>
      </c>
      <c r="E167" s="4">
        <v>45017</v>
      </c>
      <c r="F167" s="4">
        <v>44958</v>
      </c>
      <c r="G167" s="8" t="s">
        <v>1292</v>
      </c>
      <c r="H167" s="5">
        <v>45139</v>
      </c>
      <c r="I167" s="3" t="s">
        <v>578</v>
      </c>
      <c r="J167" s="3" t="s">
        <v>107</v>
      </c>
      <c r="K167" s="6" t="s">
        <v>104</v>
      </c>
      <c r="L167" s="6" t="s">
        <v>105</v>
      </c>
      <c r="M167" s="3" t="s">
        <v>114</v>
      </c>
      <c r="N167" s="3" t="s">
        <v>1401</v>
      </c>
      <c r="O167" s="3" t="s">
        <v>1402</v>
      </c>
      <c r="P167" s="2" t="s">
        <v>1403</v>
      </c>
      <c r="Q167" s="2" t="s">
        <v>1265</v>
      </c>
      <c r="R167" s="2" t="s">
        <v>1265</v>
      </c>
    </row>
    <row r="168" spans="1:18" ht="21.6" customHeight="1" x14ac:dyDescent="0.25">
      <c r="A168" s="1">
        <f>IFERROR(IF(B168="","",SUBTOTAL(3,$B$9:$B168)),"-")</f>
        <v>160</v>
      </c>
      <c r="B168" s="2" t="s">
        <v>1404</v>
      </c>
      <c r="C168" s="7" t="s">
        <v>1405</v>
      </c>
      <c r="D168" s="3" t="s">
        <v>115</v>
      </c>
      <c r="E168" s="4">
        <v>45200</v>
      </c>
      <c r="F168" s="4">
        <v>44958</v>
      </c>
      <c r="G168" s="8" t="s">
        <v>1292</v>
      </c>
      <c r="H168" s="5" t="s">
        <v>578</v>
      </c>
      <c r="I168" s="3" t="s">
        <v>1293</v>
      </c>
      <c r="J168" s="3" t="s">
        <v>107</v>
      </c>
      <c r="K168" s="6" t="s">
        <v>106</v>
      </c>
      <c r="L168" s="6" t="s">
        <v>105</v>
      </c>
      <c r="M168" s="3" t="s">
        <v>114</v>
      </c>
      <c r="N168" s="3" t="s">
        <v>1406</v>
      </c>
      <c r="O168" s="3" t="s">
        <v>1407</v>
      </c>
      <c r="P168" s="2" t="s">
        <v>1408</v>
      </c>
      <c r="Q168" s="2" t="s">
        <v>1265</v>
      </c>
      <c r="R168" s="2" t="s">
        <v>1265</v>
      </c>
    </row>
    <row r="169" spans="1:18" ht="21.6" customHeight="1" x14ac:dyDescent="0.25">
      <c r="A169" s="1">
        <f>IFERROR(IF(B169="","",SUBTOTAL(3,$B$9:$B169)),"-")</f>
        <v>161</v>
      </c>
      <c r="B169" s="2" t="s">
        <v>1409</v>
      </c>
      <c r="C169" s="7" t="s">
        <v>1410</v>
      </c>
      <c r="D169" s="3" t="s">
        <v>116</v>
      </c>
      <c r="E169" s="4">
        <v>43862</v>
      </c>
      <c r="F169" s="4">
        <v>44958</v>
      </c>
      <c r="G169" s="8" t="s">
        <v>1292</v>
      </c>
      <c r="H169" s="5">
        <v>45139</v>
      </c>
      <c r="I169" s="3" t="s">
        <v>578</v>
      </c>
      <c r="J169" s="3" t="s">
        <v>107</v>
      </c>
      <c r="K169" s="6" t="s">
        <v>104</v>
      </c>
      <c r="L169" s="6" t="s">
        <v>105</v>
      </c>
      <c r="M169" s="3" t="s">
        <v>114</v>
      </c>
      <c r="N169" s="3" t="s">
        <v>1411</v>
      </c>
      <c r="O169" s="3" t="s">
        <v>1412</v>
      </c>
      <c r="P169" s="2" t="s">
        <v>1413</v>
      </c>
      <c r="Q169" s="2" t="s">
        <v>1265</v>
      </c>
      <c r="R169" s="2" t="s">
        <v>1265</v>
      </c>
    </row>
    <row r="170" spans="1:18" ht="21.6" customHeight="1" x14ac:dyDescent="0.25">
      <c r="A170" s="1">
        <f>IFERROR(IF(B170="","",SUBTOTAL(3,$B$9:$B170)),"-")</f>
        <v>162</v>
      </c>
      <c r="B170" s="2" t="s">
        <v>1414</v>
      </c>
      <c r="C170" s="7" t="s">
        <v>1415</v>
      </c>
      <c r="D170" s="3" t="s">
        <v>116</v>
      </c>
      <c r="E170" s="4">
        <v>43922</v>
      </c>
      <c r="F170" s="4">
        <v>45200</v>
      </c>
      <c r="G170" s="8" t="s">
        <v>1416</v>
      </c>
      <c r="H170" s="5">
        <v>44634</v>
      </c>
      <c r="I170" s="3" t="s">
        <v>578</v>
      </c>
      <c r="J170" s="3" t="s">
        <v>118</v>
      </c>
      <c r="K170" s="6" t="s">
        <v>104</v>
      </c>
      <c r="L170" s="6" t="s">
        <v>105</v>
      </c>
      <c r="M170" s="3" t="s">
        <v>114</v>
      </c>
      <c r="N170" s="3" t="s">
        <v>1417</v>
      </c>
      <c r="O170" s="3" t="s">
        <v>1418</v>
      </c>
      <c r="P170" s="2" t="s">
        <v>1419</v>
      </c>
      <c r="Q170" s="2" t="s">
        <v>1265</v>
      </c>
      <c r="R170" s="2" t="s">
        <v>1265</v>
      </c>
    </row>
    <row r="171" spans="1:18" ht="21.6" customHeight="1" x14ac:dyDescent="0.25">
      <c r="A171" s="1">
        <f>IFERROR(IF(B171="","",SUBTOTAL(3,$B$9:$B171)),"-")</f>
        <v>163</v>
      </c>
      <c r="B171" s="2" t="s">
        <v>1420</v>
      </c>
      <c r="C171" s="7" t="s">
        <v>1421</v>
      </c>
      <c r="D171" s="3" t="s">
        <v>116</v>
      </c>
      <c r="E171" s="4">
        <v>44652</v>
      </c>
      <c r="F171" s="4">
        <v>45292</v>
      </c>
      <c r="G171" s="8" t="s">
        <v>1422</v>
      </c>
      <c r="H171" s="5" t="s">
        <v>578</v>
      </c>
      <c r="I171" s="3">
        <v>5</v>
      </c>
      <c r="J171" s="3" t="s">
        <v>118</v>
      </c>
      <c r="K171" s="6" t="s">
        <v>104</v>
      </c>
      <c r="L171" s="6" t="s">
        <v>105</v>
      </c>
      <c r="M171" s="3" t="s">
        <v>114</v>
      </c>
      <c r="N171" s="3" t="s">
        <v>1423</v>
      </c>
      <c r="O171" s="3" t="s">
        <v>1424</v>
      </c>
      <c r="P171" s="2" t="s">
        <v>1425</v>
      </c>
      <c r="Q171" s="2" t="s">
        <v>1265</v>
      </c>
      <c r="R171" s="2" t="s">
        <v>1265</v>
      </c>
    </row>
    <row r="172" spans="1:18" ht="21.6" customHeight="1" x14ac:dyDescent="0.25">
      <c r="A172" s="1">
        <f>IFERROR(IF(B172="","",SUBTOTAL(3,$B$9:$B172)),"-")</f>
        <v>164</v>
      </c>
      <c r="B172" s="2" t="s">
        <v>1426</v>
      </c>
      <c r="C172" s="7" t="s">
        <v>1427</v>
      </c>
      <c r="D172" s="3" t="s">
        <v>116</v>
      </c>
      <c r="E172" s="4">
        <v>44774</v>
      </c>
      <c r="F172" s="4">
        <v>45139</v>
      </c>
      <c r="G172" s="8" t="s">
        <v>1428</v>
      </c>
      <c r="H172" s="5">
        <v>44894</v>
      </c>
      <c r="I172" s="3">
        <v>7</v>
      </c>
      <c r="J172" s="3" t="s">
        <v>111</v>
      </c>
      <c r="K172" s="6" t="s">
        <v>106</v>
      </c>
      <c r="L172" s="6" t="s">
        <v>105</v>
      </c>
      <c r="M172" s="3" t="s">
        <v>114</v>
      </c>
      <c r="N172" s="3" t="s">
        <v>1429</v>
      </c>
      <c r="O172" s="3" t="s">
        <v>1430</v>
      </c>
      <c r="P172" s="2" t="s">
        <v>1431</v>
      </c>
      <c r="Q172" s="2" t="s">
        <v>1265</v>
      </c>
      <c r="R172" s="2" t="s">
        <v>1265</v>
      </c>
    </row>
    <row r="173" spans="1:18" ht="21.6" customHeight="1" x14ac:dyDescent="0.25">
      <c r="A173" s="1">
        <f>IFERROR(IF(B173="","",SUBTOTAL(3,$B$9:$B173)),"-")</f>
        <v>165</v>
      </c>
      <c r="B173" s="2" t="s">
        <v>1432</v>
      </c>
      <c r="C173" s="7" t="s">
        <v>1433</v>
      </c>
      <c r="D173" s="3" t="s">
        <v>116</v>
      </c>
      <c r="E173" s="4">
        <v>45017</v>
      </c>
      <c r="F173" s="4">
        <v>44986</v>
      </c>
      <c r="G173" s="8" t="s">
        <v>1434</v>
      </c>
      <c r="H173" s="5">
        <v>44774</v>
      </c>
      <c r="I173" s="3">
        <v>6</v>
      </c>
      <c r="J173" s="3" t="s">
        <v>120</v>
      </c>
      <c r="K173" s="6" t="s">
        <v>106</v>
      </c>
      <c r="L173" s="6" t="s">
        <v>105</v>
      </c>
      <c r="M173" s="3" t="s">
        <v>114</v>
      </c>
      <c r="N173" s="3" t="s">
        <v>1435</v>
      </c>
      <c r="O173" s="3" t="s">
        <v>1436</v>
      </c>
      <c r="P173" s="2" t="s">
        <v>1437</v>
      </c>
      <c r="Q173" s="2" t="s">
        <v>1265</v>
      </c>
      <c r="R173" s="2" t="s">
        <v>1265</v>
      </c>
    </row>
    <row r="174" spans="1:18" ht="21.6" customHeight="1" x14ac:dyDescent="0.25">
      <c r="A174" s="1">
        <f>IFERROR(IF(B174="","",SUBTOTAL(3,$B$9:$B174)),"-")</f>
        <v>166</v>
      </c>
      <c r="B174" s="2" t="s">
        <v>1438</v>
      </c>
      <c r="C174" s="7" t="s">
        <v>1439</v>
      </c>
      <c r="D174" s="3" t="s">
        <v>116</v>
      </c>
      <c r="E174" s="4">
        <v>45200</v>
      </c>
      <c r="F174" s="4">
        <v>44927</v>
      </c>
      <c r="G174" s="8" t="s">
        <v>127</v>
      </c>
      <c r="H174" s="5">
        <v>45200</v>
      </c>
      <c r="I174" s="3">
        <v>5</v>
      </c>
      <c r="J174" s="3" t="s">
        <v>1440</v>
      </c>
      <c r="K174" s="6" t="s">
        <v>104</v>
      </c>
      <c r="L174" s="6" t="s">
        <v>105</v>
      </c>
      <c r="M174" s="3" t="s">
        <v>114</v>
      </c>
      <c r="N174" s="3" t="s">
        <v>1441</v>
      </c>
      <c r="O174" s="3" t="s">
        <v>1442</v>
      </c>
      <c r="P174" s="2" t="s">
        <v>1443</v>
      </c>
      <c r="Q174" s="2" t="s">
        <v>1265</v>
      </c>
      <c r="R174" s="2" t="s">
        <v>1265</v>
      </c>
    </row>
    <row r="175" spans="1:18" ht="21.6" customHeight="1" x14ac:dyDescent="0.25">
      <c r="A175" s="1">
        <f>IFERROR(IF(B175="","",SUBTOTAL(3,$B$9:$B175)),"-")</f>
        <v>167</v>
      </c>
      <c r="B175" s="2" t="s">
        <v>1444</v>
      </c>
      <c r="C175" s="7" t="s">
        <v>1445</v>
      </c>
      <c r="D175" s="3" t="s">
        <v>582</v>
      </c>
      <c r="E175" s="4">
        <v>44652</v>
      </c>
      <c r="F175" s="4">
        <v>45047</v>
      </c>
      <c r="G175" s="8" t="s">
        <v>127</v>
      </c>
      <c r="H175" s="5">
        <v>44197</v>
      </c>
      <c r="I175" s="3">
        <v>5</v>
      </c>
      <c r="J175" s="3" t="s">
        <v>118</v>
      </c>
      <c r="K175" s="6" t="s">
        <v>106</v>
      </c>
      <c r="L175" s="6" t="s">
        <v>105</v>
      </c>
      <c r="M175" s="3" t="s">
        <v>114</v>
      </c>
      <c r="N175" s="3" t="s">
        <v>1446</v>
      </c>
      <c r="O175" s="3" t="s">
        <v>1447</v>
      </c>
      <c r="P175" s="2" t="s">
        <v>1448</v>
      </c>
      <c r="Q175" s="2" t="s">
        <v>1265</v>
      </c>
      <c r="R175" s="2" t="s">
        <v>1265</v>
      </c>
    </row>
    <row r="176" spans="1:18" ht="21.6" customHeight="1" x14ac:dyDescent="0.25">
      <c r="A176" s="1">
        <f>IFERROR(IF(B176="","",SUBTOTAL(3,$B$9:$B176)),"-")</f>
        <v>168</v>
      </c>
      <c r="B176" s="2" t="s">
        <v>1449</v>
      </c>
      <c r="C176" s="7" t="s">
        <v>1450</v>
      </c>
      <c r="D176" s="3" t="s">
        <v>582</v>
      </c>
      <c r="E176" s="4">
        <v>45200</v>
      </c>
      <c r="F176" s="4">
        <v>44958</v>
      </c>
      <c r="G176" s="8" t="s">
        <v>1292</v>
      </c>
      <c r="H176" s="5">
        <v>44440</v>
      </c>
      <c r="I176" s="3" t="s">
        <v>1293</v>
      </c>
      <c r="J176" s="3" t="s">
        <v>120</v>
      </c>
      <c r="K176" s="6" t="s">
        <v>106</v>
      </c>
      <c r="L176" s="6" t="s">
        <v>105</v>
      </c>
      <c r="M176" s="3" t="s">
        <v>114</v>
      </c>
      <c r="N176" s="3" t="s">
        <v>1451</v>
      </c>
      <c r="O176" s="3" t="s">
        <v>1452</v>
      </c>
      <c r="P176" s="2" t="s">
        <v>1453</v>
      </c>
      <c r="Q176" s="2" t="s">
        <v>1265</v>
      </c>
      <c r="R176" s="2" t="s">
        <v>1265</v>
      </c>
    </row>
    <row r="177" spans="1:18" ht="21.6" customHeight="1" x14ac:dyDescent="0.25">
      <c r="A177" s="1">
        <f>IFERROR(IF(B177="","",SUBTOTAL(3,$B$9:$B177)),"-")</f>
        <v>169</v>
      </c>
      <c r="B177" s="2" t="s">
        <v>1454</v>
      </c>
      <c r="C177" s="7" t="s">
        <v>1455</v>
      </c>
      <c r="D177" s="3" t="s">
        <v>119</v>
      </c>
      <c r="E177" s="4">
        <v>43922</v>
      </c>
      <c r="F177" s="4">
        <v>44713</v>
      </c>
      <c r="G177" s="8" t="s">
        <v>612</v>
      </c>
      <c r="H177" s="5">
        <v>44277</v>
      </c>
      <c r="I177" s="3">
        <v>5</v>
      </c>
      <c r="J177" s="3" t="s">
        <v>118</v>
      </c>
      <c r="K177" s="6" t="s">
        <v>104</v>
      </c>
      <c r="L177" s="6" t="s">
        <v>105</v>
      </c>
      <c r="M177" s="3" t="s">
        <v>114</v>
      </c>
      <c r="N177" s="3" t="s">
        <v>1456</v>
      </c>
      <c r="O177" s="3" t="s">
        <v>1457</v>
      </c>
      <c r="P177" s="2" t="s">
        <v>1458</v>
      </c>
      <c r="Q177" s="2" t="s">
        <v>1265</v>
      </c>
      <c r="R177" s="2" t="s">
        <v>1265</v>
      </c>
    </row>
    <row r="178" spans="1:18" ht="21.6" customHeight="1" x14ac:dyDescent="0.25">
      <c r="A178" s="1">
        <f>IFERROR(IF(B178="","",SUBTOTAL(3,$B$9:$B178)),"-")</f>
        <v>170</v>
      </c>
      <c r="B178" s="2" t="s">
        <v>1459</v>
      </c>
      <c r="C178" s="7" t="s">
        <v>1460</v>
      </c>
      <c r="D178" s="3" t="s">
        <v>1007</v>
      </c>
      <c r="E178" s="4">
        <v>45017</v>
      </c>
      <c r="F178" s="4">
        <v>44927</v>
      </c>
      <c r="G178" s="8" t="s">
        <v>117</v>
      </c>
      <c r="H178" s="5">
        <v>45017</v>
      </c>
      <c r="I178" s="3">
        <v>5</v>
      </c>
      <c r="J178" s="3" t="s">
        <v>118</v>
      </c>
      <c r="K178" s="6" t="s">
        <v>104</v>
      </c>
      <c r="L178" s="6" t="s">
        <v>105</v>
      </c>
      <c r="M178" s="3" t="s">
        <v>114</v>
      </c>
      <c r="N178" s="3" t="s">
        <v>1461</v>
      </c>
      <c r="O178" s="3" t="s">
        <v>1462</v>
      </c>
      <c r="P178" s="2" t="s">
        <v>1463</v>
      </c>
      <c r="Q178" s="2" t="s">
        <v>1265</v>
      </c>
      <c r="R178" s="2" t="s">
        <v>1265</v>
      </c>
    </row>
    <row r="179" spans="1:18" ht="21.6" customHeight="1" x14ac:dyDescent="0.25">
      <c r="A179" s="1">
        <f>IFERROR(IF(B179="","",SUBTOTAL(3,$B$9:$B179)),"-")</f>
        <v>171</v>
      </c>
      <c r="B179" s="2" t="s">
        <v>1464</v>
      </c>
      <c r="C179" s="7" t="s">
        <v>1465</v>
      </c>
      <c r="D179" s="3" t="s">
        <v>108</v>
      </c>
      <c r="E179" s="4">
        <v>44835</v>
      </c>
      <c r="F179" s="4">
        <v>44621</v>
      </c>
      <c r="G179" s="8" t="s">
        <v>934</v>
      </c>
      <c r="H179" s="5">
        <v>44390</v>
      </c>
      <c r="I179" s="3">
        <v>14</v>
      </c>
      <c r="J179" s="3" t="s">
        <v>103</v>
      </c>
      <c r="K179" s="6" t="s">
        <v>104</v>
      </c>
      <c r="L179" s="6" t="s">
        <v>105</v>
      </c>
      <c r="M179" s="3" t="s">
        <v>517</v>
      </c>
      <c r="N179" s="3" t="s">
        <v>1466</v>
      </c>
      <c r="O179" s="3" t="s">
        <v>1467</v>
      </c>
      <c r="P179" s="2" t="s">
        <v>1468</v>
      </c>
      <c r="Q179" s="2" t="s">
        <v>1469</v>
      </c>
      <c r="R179" s="2" t="s">
        <v>1469</v>
      </c>
    </row>
    <row r="180" spans="1:18" ht="21.6" customHeight="1" x14ac:dyDescent="0.25">
      <c r="A180" s="1">
        <f>IFERROR(IF(B180="","",SUBTOTAL(3,$B$9:$B180)),"-")</f>
        <v>172</v>
      </c>
      <c r="B180" s="2" t="s">
        <v>1470</v>
      </c>
      <c r="C180" s="7" t="s">
        <v>1471</v>
      </c>
      <c r="D180" s="3" t="s">
        <v>122</v>
      </c>
      <c r="E180" s="4">
        <v>44287</v>
      </c>
      <c r="F180" s="4">
        <v>44621</v>
      </c>
      <c r="G180" s="8" t="s">
        <v>941</v>
      </c>
      <c r="H180" s="5">
        <v>44341</v>
      </c>
      <c r="I180" s="3">
        <v>12</v>
      </c>
      <c r="J180" s="3" t="s">
        <v>107</v>
      </c>
      <c r="K180" s="6" t="s">
        <v>104</v>
      </c>
      <c r="L180" s="6" t="s">
        <v>105</v>
      </c>
      <c r="M180" s="3" t="s">
        <v>124</v>
      </c>
      <c r="N180" s="3" t="s">
        <v>1472</v>
      </c>
      <c r="O180" s="3" t="s">
        <v>1473</v>
      </c>
      <c r="P180" s="2" t="s">
        <v>1474</v>
      </c>
      <c r="Q180" s="2" t="s">
        <v>1469</v>
      </c>
      <c r="R180" s="2" t="s">
        <v>1469</v>
      </c>
    </row>
    <row r="181" spans="1:18" ht="21.6" customHeight="1" x14ac:dyDescent="0.25">
      <c r="A181" s="1">
        <f>IFERROR(IF(B181="","",SUBTOTAL(3,$B$9:$B181)),"-")</f>
        <v>173</v>
      </c>
      <c r="B181" s="2" t="s">
        <v>1475</v>
      </c>
      <c r="C181" s="7" t="s">
        <v>1476</v>
      </c>
      <c r="D181" s="3" t="s">
        <v>113</v>
      </c>
      <c r="E181" s="4">
        <v>44652</v>
      </c>
      <c r="F181" s="4">
        <v>45261</v>
      </c>
      <c r="G181" s="8" t="s">
        <v>1477</v>
      </c>
      <c r="H181" s="5">
        <v>44280</v>
      </c>
      <c r="I181" s="3">
        <v>11</v>
      </c>
      <c r="J181" s="3" t="s">
        <v>107</v>
      </c>
      <c r="K181" s="6" t="s">
        <v>104</v>
      </c>
      <c r="L181" s="6" t="s">
        <v>105</v>
      </c>
      <c r="M181" s="3" t="s">
        <v>124</v>
      </c>
      <c r="N181" s="3" t="s">
        <v>1478</v>
      </c>
      <c r="O181" s="3" t="s">
        <v>1479</v>
      </c>
      <c r="P181" s="2" t="s">
        <v>1480</v>
      </c>
      <c r="Q181" s="2" t="s">
        <v>1469</v>
      </c>
      <c r="R181" s="2" t="s">
        <v>1469</v>
      </c>
    </row>
    <row r="182" spans="1:18" ht="21.6" customHeight="1" x14ac:dyDescent="0.25">
      <c r="A182" s="1">
        <f>IFERROR(IF(B182="","",SUBTOTAL(3,$B$9:$B182)),"-")</f>
        <v>174</v>
      </c>
      <c r="B182" s="2" t="s">
        <v>1481</v>
      </c>
      <c r="C182" s="7" t="s">
        <v>1482</v>
      </c>
      <c r="D182" s="3" t="s">
        <v>122</v>
      </c>
      <c r="E182" s="4">
        <v>42826</v>
      </c>
      <c r="F182" s="4">
        <v>45200</v>
      </c>
      <c r="G182" s="8" t="s">
        <v>1483</v>
      </c>
      <c r="H182" s="5">
        <v>44505</v>
      </c>
      <c r="I182" s="3">
        <v>11</v>
      </c>
      <c r="J182" s="3" t="s">
        <v>107</v>
      </c>
      <c r="K182" s="6" t="s">
        <v>104</v>
      </c>
      <c r="L182" s="6" t="s">
        <v>105</v>
      </c>
      <c r="M182" s="3" t="s">
        <v>124</v>
      </c>
      <c r="N182" s="3" t="s">
        <v>1484</v>
      </c>
      <c r="O182" s="3" t="s">
        <v>1485</v>
      </c>
      <c r="P182" s="2" t="s">
        <v>1486</v>
      </c>
      <c r="Q182" s="2" t="s">
        <v>1469</v>
      </c>
      <c r="R182" s="2" t="s">
        <v>1469</v>
      </c>
    </row>
    <row r="183" spans="1:18" ht="21.6" customHeight="1" x14ac:dyDescent="0.25">
      <c r="A183" s="1">
        <f>IFERROR(IF(B183="","",SUBTOTAL(3,$B$9:$B183)),"-")</f>
        <v>175</v>
      </c>
      <c r="B183" s="2" t="s">
        <v>1487</v>
      </c>
      <c r="C183" s="7" t="s">
        <v>1488</v>
      </c>
      <c r="D183" s="3" t="s">
        <v>113</v>
      </c>
      <c r="E183" s="4">
        <v>43739</v>
      </c>
      <c r="F183" s="4">
        <v>44927</v>
      </c>
      <c r="G183" s="8" t="s">
        <v>1489</v>
      </c>
      <c r="H183" s="5">
        <v>44341</v>
      </c>
      <c r="I183" s="3">
        <v>11</v>
      </c>
      <c r="J183" s="3" t="s">
        <v>107</v>
      </c>
      <c r="K183" s="6" t="s">
        <v>104</v>
      </c>
      <c r="L183" s="6" t="s">
        <v>105</v>
      </c>
      <c r="M183" s="3" t="s">
        <v>124</v>
      </c>
      <c r="N183" s="3" t="s">
        <v>1490</v>
      </c>
      <c r="O183" s="3" t="s">
        <v>1491</v>
      </c>
      <c r="P183" s="2" t="s">
        <v>1492</v>
      </c>
      <c r="Q183" s="2" t="s">
        <v>1469</v>
      </c>
      <c r="R183" s="2" t="s">
        <v>1469</v>
      </c>
    </row>
    <row r="184" spans="1:18" ht="21.6" customHeight="1" x14ac:dyDescent="0.25">
      <c r="A184" s="1">
        <f>IFERROR(IF(B184="","",SUBTOTAL(3,$B$9:$B184)),"-")</f>
        <v>176</v>
      </c>
      <c r="B184" s="2" t="s">
        <v>1493</v>
      </c>
      <c r="C184" s="7" t="s">
        <v>1494</v>
      </c>
      <c r="D184" s="3" t="s">
        <v>110</v>
      </c>
      <c r="E184" s="4">
        <v>44287</v>
      </c>
      <c r="F184" s="4">
        <v>44927</v>
      </c>
      <c r="G184" s="8" t="s">
        <v>123</v>
      </c>
      <c r="H184" s="5">
        <v>43921</v>
      </c>
      <c r="I184" s="3">
        <v>9</v>
      </c>
      <c r="J184" s="3" t="s">
        <v>107</v>
      </c>
      <c r="K184" s="6" t="s">
        <v>106</v>
      </c>
      <c r="L184" s="6" t="s">
        <v>105</v>
      </c>
      <c r="M184" s="3" t="s">
        <v>112</v>
      </c>
      <c r="N184" s="3" t="s">
        <v>1495</v>
      </c>
      <c r="O184" s="3" t="s">
        <v>1496</v>
      </c>
      <c r="P184" s="2" t="s">
        <v>1497</v>
      </c>
      <c r="Q184" s="2" t="s">
        <v>1469</v>
      </c>
      <c r="R184" s="2" t="s">
        <v>1469</v>
      </c>
    </row>
    <row r="185" spans="1:18" ht="21.6" customHeight="1" x14ac:dyDescent="0.25">
      <c r="A185" s="1">
        <f>IFERROR(IF(B185="","",SUBTOTAL(3,$B$9:$B185)),"-")</f>
        <v>177</v>
      </c>
      <c r="B185" s="2" t="s">
        <v>1498</v>
      </c>
      <c r="C185" s="7" t="s">
        <v>1499</v>
      </c>
      <c r="D185" s="3" t="s">
        <v>115</v>
      </c>
      <c r="E185" s="4">
        <v>45017</v>
      </c>
      <c r="F185" s="4">
        <v>44927</v>
      </c>
      <c r="G185" s="8" t="s">
        <v>121</v>
      </c>
      <c r="H185" s="5">
        <v>44277</v>
      </c>
      <c r="I185" s="3">
        <v>7</v>
      </c>
      <c r="J185" s="3" t="s">
        <v>120</v>
      </c>
      <c r="K185" s="6" t="s">
        <v>106</v>
      </c>
      <c r="L185" s="6" t="s">
        <v>105</v>
      </c>
      <c r="M185" s="3" t="s">
        <v>114</v>
      </c>
      <c r="N185" s="3" t="s">
        <v>1500</v>
      </c>
      <c r="O185" s="3" t="s">
        <v>1501</v>
      </c>
      <c r="P185" s="2" t="s">
        <v>1502</v>
      </c>
      <c r="Q185" s="2" t="s">
        <v>1469</v>
      </c>
      <c r="R185" s="2" t="s">
        <v>1469</v>
      </c>
    </row>
    <row r="186" spans="1:18" ht="21.6" customHeight="1" x14ac:dyDescent="0.25">
      <c r="A186" s="1">
        <f>IFERROR(IF(B186="","",SUBTOTAL(3,$B$9:$B186)),"-")</f>
        <v>178</v>
      </c>
      <c r="B186" s="2" t="s">
        <v>1503</v>
      </c>
      <c r="C186" s="7" t="s">
        <v>1504</v>
      </c>
      <c r="D186" s="3" t="s">
        <v>115</v>
      </c>
      <c r="E186" s="4">
        <v>45200</v>
      </c>
      <c r="F186" s="4">
        <v>44835</v>
      </c>
      <c r="G186" s="8" t="s">
        <v>1505</v>
      </c>
      <c r="H186" s="5">
        <v>45108</v>
      </c>
      <c r="I186" s="3">
        <v>5</v>
      </c>
      <c r="J186" s="3" t="s">
        <v>118</v>
      </c>
      <c r="K186" s="6" t="s">
        <v>104</v>
      </c>
      <c r="L186" s="6" t="s">
        <v>105</v>
      </c>
      <c r="M186" s="3" t="s">
        <v>114</v>
      </c>
      <c r="N186" s="3" t="s">
        <v>1506</v>
      </c>
      <c r="O186" s="3" t="s">
        <v>1507</v>
      </c>
      <c r="P186" s="2" t="s">
        <v>1508</v>
      </c>
      <c r="Q186" s="2" t="s">
        <v>1469</v>
      </c>
      <c r="R186" s="2" t="s">
        <v>1469</v>
      </c>
    </row>
    <row r="187" spans="1:18" ht="21.6" customHeight="1" x14ac:dyDescent="0.25">
      <c r="A187" s="1">
        <f>IFERROR(IF(B187="","",SUBTOTAL(3,$B$9:$B187)),"-")</f>
        <v>179</v>
      </c>
      <c r="B187" s="2" t="s">
        <v>1509</v>
      </c>
      <c r="C187" s="7" t="s">
        <v>1510</v>
      </c>
      <c r="D187" s="3" t="s">
        <v>116</v>
      </c>
      <c r="E187" s="4">
        <v>44105</v>
      </c>
      <c r="F187" s="4">
        <v>44652</v>
      </c>
      <c r="G187" s="8" t="s">
        <v>689</v>
      </c>
      <c r="H187" s="5">
        <v>44277</v>
      </c>
      <c r="I187" s="3">
        <v>5</v>
      </c>
      <c r="J187" s="3" t="s">
        <v>118</v>
      </c>
      <c r="K187" s="6" t="s">
        <v>104</v>
      </c>
      <c r="L187" s="6" t="s">
        <v>105</v>
      </c>
      <c r="M187" s="3" t="s">
        <v>114</v>
      </c>
      <c r="N187" s="3" t="s">
        <v>1511</v>
      </c>
      <c r="O187" s="3" t="s">
        <v>1512</v>
      </c>
      <c r="P187" s="2" t="s">
        <v>1513</v>
      </c>
      <c r="Q187" s="2" t="s">
        <v>1469</v>
      </c>
      <c r="R187" s="2" t="s">
        <v>1469</v>
      </c>
    </row>
    <row r="188" spans="1:18" ht="21.6" customHeight="1" x14ac:dyDescent="0.25">
      <c r="A188" s="1">
        <f>IFERROR(IF(B188="","",SUBTOTAL(3,$B$9:$B188)),"-")</f>
        <v>180</v>
      </c>
      <c r="B188" s="2" t="s">
        <v>1514</v>
      </c>
      <c r="C188" s="7" t="s">
        <v>1515</v>
      </c>
      <c r="D188" s="3" t="s">
        <v>582</v>
      </c>
      <c r="E188" s="4">
        <v>43556</v>
      </c>
      <c r="F188" s="4">
        <v>44896</v>
      </c>
      <c r="G188" s="8" t="s">
        <v>1516</v>
      </c>
      <c r="H188" s="5">
        <v>44277</v>
      </c>
      <c r="I188" s="3">
        <v>5</v>
      </c>
      <c r="J188" s="3" t="s">
        <v>118</v>
      </c>
      <c r="K188" s="6" t="s">
        <v>104</v>
      </c>
      <c r="L188" s="6" t="s">
        <v>105</v>
      </c>
      <c r="M188" s="3" t="s">
        <v>114</v>
      </c>
      <c r="N188" s="3" t="s">
        <v>1517</v>
      </c>
      <c r="O188" s="3" t="s">
        <v>1518</v>
      </c>
      <c r="P188" s="2" t="s">
        <v>1519</v>
      </c>
      <c r="Q188" s="2" t="s">
        <v>1469</v>
      </c>
      <c r="R188" s="2" t="s">
        <v>1469</v>
      </c>
    </row>
    <row r="189" spans="1:18" ht="21.6" customHeight="1" x14ac:dyDescent="0.25">
      <c r="A189" s="1">
        <f>IFERROR(IF(B189="","",SUBTOTAL(3,$B$9:$B189)),"-")</f>
        <v>181</v>
      </c>
      <c r="B189" s="2" t="s">
        <v>1520</v>
      </c>
      <c r="C189" s="7" t="s">
        <v>1521</v>
      </c>
      <c r="D189" s="3" t="s">
        <v>582</v>
      </c>
      <c r="E189" s="4">
        <v>43922</v>
      </c>
      <c r="F189" s="4">
        <v>45261</v>
      </c>
      <c r="G189" s="8" t="s">
        <v>846</v>
      </c>
      <c r="H189" s="5">
        <v>45191</v>
      </c>
      <c r="I189" s="3">
        <v>5</v>
      </c>
      <c r="J189" s="3" t="s">
        <v>118</v>
      </c>
      <c r="K189" s="6" t="s">
        <v>104</v>
      </c>
      <c r="L189" s="6" t="s">
        <v>105</v>
      </c>
      <c r="M189" s="3" t="s">
        <v>114</v>
      </c>
      <c r="N189" s="3" t="s">
        <v>1522</v>
      </c>
      <c r="O189" s="3" t="s">
        <v>1523</v>
      </c>
      <c r="P189" s="2" t="s">
        <v>1524</v>
      </c>
      <c r="Q189" s="2" t="s">
        <v>1469</v>
      </c>
      <c r="R189" s="2" t="s">
        <v>1469</v>
      </c>
    </row>
    <row r="190" spans="1:18" ht="21.6" customHeight="1" x14ac:dyDescent="0.25">
      <c r="A190" s="1">
        <f>IFERROR(IF(B190="","",SUBTOTAL(3,$B$9:$B190)),"-")</f>
        <v>182</v>
      </c>
      <c r="B190" s="2" t="s">
        <v>1525</v>
      </c>
      <c r="C190" s="7" t="s">
        <v>1526</v>
      </c>
      <c r="D190" s="3" t="s">
        <v>582</v>
      </c>
      <c r="E190" s="4">
        <v>44287</v>
      </c>
      <c r="F190" s="4">
        <v>45292</v>
      </c>
      <c r="G190" s="8" t="s">
        <v>1527</v>
      </c>
      <c r="H190" s="5">
        <v>44277</v>
      </c>
      <c r="I190" s="3">
        <v>5</v>
      </c>
      <c r="J190" s="3" t="s">
        <v>118</v>
      </c>
      <c r="K190" s="6" t="s">
        <v>104</v>
      </c>
      <c r="L190" s="6" t="s">
        <v>105</v>
      </c>
      <c r="M190" s="3" t="s">
        <v>114</v>
      </c>
      <c r="N190" s="3" t="s">
        <v>1528</v>
      </c>
      <c r="O190" s="3" t="s">
        <v>1529</v>
      </c>
      <c r="P190" s="2" t="s">
        <v>1530</v>
      </c>
      <c r="Q190" s="2" t="s">
        <v>1469</v>
      </c>
      <c r="R190" s="2" t="s">
        <v>1469</v>
      </c>
    </row>
    <row r="191" spans="1:18" ht="21.6" customHeight="1" x14ac:dyDescent="0.25">
      <c r="A191" s="1">
        <f>IFERROR(IF(B191="","",SUBTOTAL(3,$B$9:$B191)),"-")</f>
        <v>183</v>
      </c>
      <c r="B191" s="2" t="s">
        <v>1531</v>
      </c>
      <c r="C191" s="7" t="s">
        <v>1532</v>
      </c>
      <c r="D191" s="3" t="s">
        <v>582</v>
      </c>
      <c r="E191" s="4">
        <v>44652</v>
      </c>
      <c r="F191" s="4">
        <v>45047</v>
      </c>
      <c r="G191" s="8" t="s">
        <v>1516</v>
      </c>
      <c r="H191" s="5">
        <v>44277</v>
      </c>
      <c r="I191" s="3">
        <v>5</v>
      </c>
      <c r="J191" s="3" t="s">
        <v>118</v>
      </c>
      <c r="K191" s="6" t="s">
        <v>104</v>
      </c>
      <c r="L191" s="6" t="s">
        <v>105</v>
      </c>
      <c r="M191" s="3" t="s">
        <v>114</v>
      </c>
      <c r="N191" s="3" t="s">
        <v>1533</v>
      </c>
      <c r="O191" s="3" t="s">
        <v>1534</v>
      </c>
      <c r="P191" s="2" t="s">
        <v>1535</v>
      </c>
      <c r="Q191" s="2" t="s">
        <v>1469</v>
      </c>
      <c r="R191" s="2" t="s">
        <v>1469</v>
      </c>
    </row>
    <row r="192" spans="1:18" ht="21.6" customHeight="1" x14ac:dyDescent="0.25">
      <c r="A192" s="1">
        <f>IFERROR(IF(B192="","",SUBTOTAL(3,$B$9:$B192)),"-")</f>
        <v>184</v>
      </c>
      <c r="B192" s="2" t="s">
        <v>1536</v>
      </c>
      <c r="C192" s="7" t="s">
        <v>1537</v>
      </c>
      <c r="D192" s="3" t="s">
        <v>582</v>
      </c>
      <c r="E192" s="4">
        <v>44652</v>
      </c>
      <c r="F192" s="4">
        <v>45292</v>
      </c>
      <c r="G192" s="8" t="s">
        <v>612</v>
      </c>
      <c r="H192" s="5">
        <v>44277</v>
      </c>
      <c r="I192" s="3">
        <v>5</v>
      </c>
      <c r="J192" s="3" t="s">
        <v>118</v>
      </c>
      <c r="K192" s="6" t="s">
        <v>104</v>
      </c>
      <c r="L192" s="6" t="s">
        <v>105</v>
      </c>
      <c r="M192" s="3" t="s">
        <v>114</v>
      </c>
      <c r="N192" s="3" t="s">
        <v>1538</v>
      </c>
      <c r="O192" s="3" t="s">
        <v>1539</v>
      </c>
      <c r="P192" s="2" t="s">
        <v>1540</v>
      </c>
      <c r="Q192" s="2" t="s">
        <v>1469</v>
      </c>
      <c r="R192" s="2" t="s">
        <v>1469</v>
      </c>
    </row>
    <row r="193" spans="1:18" ht="21.6" customHeight="1" x14ac:dyDescent="0.25">
      <c r="A193" s="1">
        <f>IFERROR(IF(B193="","",SUBTOTAL(3,$B$9:$B193)),"-")</f>
        <v>185</v>
      </c>
      <c r="B193" s="2" t="s">
        <v>1541</v>
      </c>
      <c r="C193" s="7" t="s">
        <v>1542</v>
      </c>
      <c r="D193" s="3" t="s">
        <v>582</v>
      </c>
      <c r="E193" s="4">
        <v>45017</v>
      </c>
      <c r="F193" s="4">
        <v>45292</v>
      </c>
      <c r="G193" s="8" t="s">
        <v>1527</v>
      </c>
      <c r="H193" s="5">
        <v>44277</v>
      </c>
      <c r="I193" s="3">
        <v>5</v>
      </c>
      <c r="J193" s="3" t="s">
        <v>118</v>
      </c>
      <c r="K193" s="6" t="s">
        <v>104</v>
      </c>
      <c r="L193" s="6" t="s">
        <v>105</v>
      </c>
      <c r="M193" s="3" t="s">
        <v>114</v>
      </c>
      <c r="N193" s="3" t="s">
        <v>1543</v>
      </c>
      <c r="O193" s="3" t="s">
        <v>1544</v>
      </c>
      <c r="P193" s="2" t="s">
        <v>1545</v>
      </c>
      <c r="Q193" s="2" t="s">
        <v>1469</v>
      </c>
      <c r="R193" s="2" t="s">
        <v>1469</v>
      </c>
    </row>
    <row r="194" spans="1:18" ht="21.6" customHeight="1" x14ac:dyDescent="0.25">
      <c r="A194" s="1">
        <f>IFERROR(IF(B194="","",SUBTOTAL(3,$B$9:$B194)),"-")</f>
        <v>186</v>
      </c>
      <c r="B194" s="2" t="s">
        <v>1546</v>
      </c>
      <c r="C194" s="7" t="s">
        <v>1547</v>
      </c>
      <c r="D194" s="3" t="s">
        <v>119</v>
      </c>
      <c r="E194" s="4">
        <v>44652</v>
      </c>
      <c r="F194" s="4">
        <v>45170</v>
      </c>
      <c r="G194" s="8" t="s">
        <v>689</v>
      </c>
      <c r="H194" s="5">
        <v>44587</v>
      </c>
      <c r="I194" s="3">
        <v>5</v>
      </c>
      <c r="J194" s="3" t="s">
        <v>118</v>
      </c>
      <c r="K194" s="6" t="s">
        <v>104</v>
      </c>
      <c r="L194" s="6" t="s">
        <v>105</v>
      </c>
      <c r="M194" s="3" t="s">
        <v>114</v>
      </c>
      <c r="N194" s="3" t="s">
        <v>1548</v>
      </c>
      <c r="O194" s="3" t="s">
        <v>1549</v>
      </c>
      <c r="P194" s="2" t="s">
        <v>1550</v>
      </c>
      <c r="Q194" s="2" t="s">
        <v>1469</v>
      </c>
      <c r="R194" s="2" t="s">
        <v>1469</v>
      </c>
    </row>
    <row r="195" spans="1:18" ht="21.6" customHeight="1" x14ac:dyDescent="0.25">
      <c r="A195" s="1">
        <f>IFERROR(IF(B195="","",SUBTOTAL(3,$B$9:$B195)),"-")</f>
        <v>187</v>
      </c>
      <c r="B195" s="2" t="s">
        <v>1551</v>
      </c>
      <c r="C195" s="7" t="s">
        <v>1552</v>
      </c>
      <c r="D195" s="3" t="s">
        <v>644</v>
      </c>
      <c r="E195" s="4">
        <v>44652</v>
      </c>
      <c r="F195" s="4">
        <v>44927</v>
      </c>
      <c r="G195" s="8" t="s">
        <v>689</v>
      </c>
      <c r="H195" s="5">
        <v>44277</v>
      </c>
      <c r="I195" s="3">
        <v>5</v>
      </c>
      <c r="J195" s="3" t="s">
        <v>118</v>
      </c>
      <c r="K195" s="6" t="s">
        <v>104</v>
      </c>
      <c r="L195" s="6" t="s">
        <v>105</v>
      </c>
      <c r="M195" s="3" t="s">
        <v>114</v>
      </c>
      <c r="N195" s="3" t="s">
        <v>1553</v>
      </c>
      <c r="O195" s="3" t="s">
        <v>1554</v>
      </c>
      <c r="P195" s="2" t="s">
        <v>1555</v>
      </c>
      <c r="Q195" s="2" t="s">
        <v>1469</v>
      </c>
      <c r="R195" s="2" t="s">
        <v>1469</v>
      </c>
    </row>
    <row r="196" spans="1:18" ht="21.6" customHeight="1" x14ac:dyDescent="0.25">
      <c r="A196" s="1">
        <f>IFERROR(IF(B196="","",SUBTOTAL(3,$B$9:$B196)),"-")</f>
        <v>188</v>
      </c>
      <c r="B196" s="2" t="s">
        <v>1556</v>
      </c>
      <c r="C196" s="7" t="s">
        <v>1557</v>
      </c>
      <c r="D196" s="3" t="s">
        <v>644</v>
      </c>
      <c r="E196" s="4">
        <v>45017</v>
      </c>
      <c r="F196" s="4">
        <v>44652</v>
      </c>
      <c r="G196" s="8" t="s">
        <v>1516</v>
      </c>
      <c r="H196" s="5">
        <v>44277</v>
      </c>
      <c r="I196" s="3">
        <v>5</v>
      </c>
      <c r="J196" s="3" t="s">
        <v>118</v>
      </c>
      <c r="K196" s="6" t="s">
        <v>104</v>
      </c>
      <c r="L196" s="6" t="s">
        <v>105</v>
      </c>
      <c r="M196" s="3" t="s">
        <v>114</v>
      </c>
      <c r="N196" s="3" t="s">
        <v>1558</v>
      </c>
      <c r="O196" s="3" t="s">
        <v>1559</v>
      </c>
      <c r="P196" s="2" t="s">
        <v>1560</v>
      </c>
      <c r="Q196" s="2" t="s">
        <v>1469</v>
      </c>
      <c r="R196" s="2" t="s">
        <v>1469</v>
      </c>
    </row>
    <row r="197" spans="1:18" ht="21.6" customHeight="1" x14ac:dyDescent="0.25">
      <c r="A197" s="1">
        <f>IFERROR(IF(B197="","",SUBTOTAL(3,$B$9:$B197)),"-")</f>
        <v>189</v>
      </c>
      <c r="B197" s="2" t="s">
        <v>1561</v>
      </c>
      <c r="C197" s="7" t="s">
        <v>1562</v>
      </c>
      <c r="D197" s="3" t="s">
        <v>1007</v>
      </c>
      <c r="E197" s="4">
        <v>45017</v>
      </c>
      <c r="F197" s="4">
        <v>45292</v>
      </c>
      <c r="G197" s="8" t="s">
        <v>1563</v>
      </c>
      <c r="H197" s="5">
        <v>44277</v>
      </c>
      <c r="I197" s="3">
        <v>1</v>
      </c>
      <c r="J197" s="3" t="s">
        <v>620</v>
      </c>
      <c r="K197" s="6" t="s">
        <v>104</v>
      </c>
      <c r="L197" s="6" t="s">
        <v>105</v>
      </c>
      <c r="M197" s="3" t="s">
        <v>114</v>
      </c>
      <c r="N197" s="3" t="s">
        <v>1564</v>
      </c>
      <c r="O197" s="3" t="s">
        <v>1565</v>
      </c>
      <c r="P197" s="2" t="s">
        <v>1566</v>
      </c>
      <c r="Q197" s="2" t="s">
        <v>1469</v>
      </c>
      <c r="R197" s="2" t="s">
        <v>1469</v>
      </c>
    </row>
    <row r="198" spans="1:18" ht="21.6" customHeight="1" x14ac:dyDescent="0.25">
      <c r="A198" s="1">
        <f>IFERROR(IF(B198="","",SUBTOTAL(3,$B$9:$B198)),"-")</f>
        <v>190</v>
      </c>
      <c r="B198" s="2" t="s">
        <v>1567</v>
      </c>
      <c r="C198" s="7" t="s">
        <v>1568</v>
      </c>
      <c r="D198" s="3" t="s">
        <v>515</v>
      </c>
      <c r="E198" s="4">
        <v>44652</v>
      </c>
      <c r="F198" s="4">
        <v>44835</v>
      </c>
      <c r="G198" s="8" t="s">
        <v>1569</v>
      </c>
      <c r="H198" s="5">
        <v>44470</v>
      </c>
      <c r="I198" s="3">
        <v>14</v>
      </c>
      <c r="J198" s="3" t="s">
        <v>111</v>
      </c>
      <c r="K198" s="6" t="s">
        <v>104</v>
      </c>
      <c r="L198" s="6" t="s">
        <v>105</v>
      </c>
      <c r="M198" s="3" t="s">
        <v>517</v>
      </c>
      <c r="N198" s="3" t="s">
        <v>1570</v>
      </c>
      <c r="O198" s="3" t="s">
        <v>1571</v>
      </c>
      <c r="P198" s="2" t="s">
        <v>1572</v>
      </c>
      <c r="Q198" s="2" t="s">
        <v>1573</v>
      </c>
      <c r="R198" s="2" t="s">
        <v>1573</v>
      </c>
    </row>
    <row r="199" spans="1:18" ht="21.6" customHeight="1" x14ac:dyDescent="0.25">
      <c r="A199" s="1">
        <f>IFERROR(IF(B199="","",SUBTOTAL(3,$B$9:$B199)),"-")</f>
        <v>191</v>
      </c>
      <c r="B199" s="2" t="s">
        <v>1574</v>
      </c>
      <c r="C199" s="7" t="s">
        <v>1575</v>
      </c>
      <c r="D199" s="3" t="s">
        <v>108</v>
      </c>
      <c r="E199" s="4">
        <v>44287</v>
      </c>
      <c r="F199" s="4">
        <v>44621</v>
      </c>
      <c r="G199" s="8" t="s">
        <v>1576</v>
      </c>
      <c r="H199" s="5">
        <v>44778</v>
      </c>
      <c r="I199" s="3">
        <v>12</v>
      </c>
      <c r="J199" s="3" t="s">
        <v>103</v>
      </c>
      <c r="K199" s="6" t="s">
        <v>106</v>
      </c>
      <c r="L199" s="6" t="s">
        <v>105</v>
      </c>
      <c r="M199" s="3" t="s">
        <v>109</v>
      </c>
      <c r="N199" s="3" t="s">
        <v>1577</v>
      </c>
      <c r="O199" s="3" t="s">
        <v>1578</v>
      </c>
      <c r="P199" s="2" t="s">
        <v>1579</v>
      </c>
      <c r="Q199" s="2" t="s">
        <v>1573</v>
      </c>
      <c r="R199" s="2" t="s">
        <v>1573</v>
      </c>
    </row>
    <row r="200" spans="1:18" ht="21.6" customHeight="1" x14ac:dyDescent="0.25">
      <c r="A200" s="1">
        <f>IFERROR(IF(B200="","",SUBTOTAL(3,$B$9:$B200)),"-")</f>
        <v>192</v>
      </c>
      <c r="B200" s="2" t="s">
        <v>1580</v>
      </c>
      <c r="C200" s="7" t="s">
        <v>1581</v>
      </c>
      <c r="D200" s="3" t="s">
        <v>122</v>
      </c>
      <c r="E200" s="4">
        <v>44105</v>
      </c>
      <c r="F200" s="4">
        <v>44621</v>
      </c>
      <c r="G200" s="8" t="s">
        <v>1582</v>
      </c>
      <c r="H200" s="5">
        <v>44505</v>
      </c>
      <c r="I200" s="3">
        <v>11</v>
      </c>
      <c r="J200" s="3" t="s">
        <v>107</v>
      </c>
      <c r="K200" s="6" t="s">
        <v>104</v>
      </c>
      <c r="L200" s="6" t="s">
        <v>105</v>
      </c>
      <c r="M200" s="3" t="s">
        <v>124</v>
      </c>
      <c r="N200" s="3" t="s">
        <v>1583</v>
      </c>
      <c r="O200" s="3" t="s">
        <v>1584</v>
      </c>
      <c r="P200" s="2" t="s">
        <v>1585</v>
      </c>
      <c r="Q200" s="2" t="s">
        <v>1573</v>
      </c>
      <c r="R200" s="2" t="s">
        <v>1573</v>
      </c>
    </row>
    <row r="201" spans="1:18" ht="21.6" customHeight="1" x14ac:dyDescent="0.25">
      <c r="A201" s="1">
        <f>IFERROR(IF(B201="","",SUBTOTAL(3,$B$9:$B201)),"-")</f>
        <v>193</v>
      </c>
      <c r="B201" s="2" t="s">
        <v>1586</v>
      </c>
      <c r="C201" s="7" t="s">
        <v>1587</v>
      </c>
      <c r="D201" s="3" t="s">
        <v>113</v>
      </c>
      <c r="E201" s="4">
        <v>44470</v>
      </c>
      <c r="F201" s="4">
        <v>45017</v>
      </c>
      <c r="G201" s="8" t="s">
        <v>1588</v>
      </c>
      <c r="H201" s="5">
        <v>44105</v>
      </c>
      <c r="I201" s="3">
        <v>11</v>
      </c>
      <c r="J201" s="3" t="s">
        <v>107</v>
      </c>
      <c r="K201" s="6" t="s">
        <v>104</v>
      </c>
      <c r="L201" s="6" t="s">
        <v>105</v>
      </c>
      <c r="M201" s="3" t="s">
        <v>124</v>
      </c>
      <c r="N201" s="3" t="s">
        <v>1589</v>
      </c>
      <c r="O201" s="3" t="s">
        <v>1590</v>
      </c>
      <c r="P201" s="2" t="s">
        <v>1591</v>
      </c>
      <c r="Q201" s="2" t="s">
        <v>1573</v>
      </c>
      <c r="R201" s="2" t="s">
        <v>1573</v>
      </c>
    </row>
    <row r="202" spans="1:18" ht="21.6" customHeight="1" x14ac:dyDescent="0.25">
      <c r="A202" s="1">
        <f>IFERROR(IF(B202="","",SUBTOTAL(3,$B$9:$B202)),"-")</f>
        <v>194</v>
      </c>
      <c r="B202" s="2" t="s">
        <v>1592</v>
      </c>
      <c r="C202" s="7" t="s">
        <v>1593</v>
      </c>
      <c r="D202" s="3" t="s">
        <v>113</v>
      </c>
      <c r="E202" s="4">
        <v>43739</v>
      </c>
      <c r="F202" s="4">
        <v>45047</v>
      </c>
      <c r="G202" s="8" t="s">
        <v>1594</v>
      </c>
      <c r="H202" s="5">
        <v>43921</v>
      </c>
      <c r="I202" s="3">
        <v>11</v>
      </c>
      <c r="J202" s="3" t="s">
        <v>107</v>
      </c>
      <c r="K202" s="6" t="s">
        <v>104</v>
      </c>
      <c r="L202" s="6" t="s">
        <v>105</v>
      </c>
      <c r="M202" s="3" t="s">
        <v>124</v>
      </c>
      <c r="N202" s="3" t="s">
        <v>1595</v>
      </c>
      <c r="O202" s="3" t="s">
        <v>1596</v>
      </c>
      <c r="P202" s="2" t="s">
        <v>1597</v>
      </c>
      <c r="Q202" s="2" t="s">
        <v>1573</v>
      </c>
      <c r="R202" s="2" t="s">
        <v>1573</v>
      </c>
    </row>
    <row r="203" spans="1:18" ht="21.6" customHeight="1" x14ac:dyDescent="0.25">
      <c r="A203" s="1">
        <f>IFERROR(IF(B203="","",SUBTOTAL(3,$B$9:$B203)),"-")</f>
        <v>195</v>
      </c>
      <c r="B203" s="2" t="s">
        <v>1598</v>
      </c>
      <c r="C203" s="7" t="s">
        <v>1599</v>
      </c>
      <c r="D203" s="3" t="s">
        <v>113</v>
      </c>
      <c r="E203" s="4">
        <v>44835</v>
      </c>
      <c r="F203" s="4">
        <v>44652</v>
      </c>
      <c r="G203" s="8" t="s">
        <v>123</v>
      </c>
      <c r="H203" s="5">
        <v>42891</v>
      </c>
      <c r="I203" s="3">
        <v>9</v>
      </c>
      <c r="J203" s="3" t="s">
        <v>120</v>
      </c>
      <c r="K203" s="6" t="s">
        <v>104</v>
      </c>
      <c r="L203" s="6" t="s">
        <v>105</v>
      </c>
      <c r="M203" s="3" t="s">
        <v>112</v>
      </c>
      <c r="N203" s="3" t="s">
        <v>1600</v>
      </c>
      <c r="O203" s="3" t="s">
        <v>1601</v>
      </c>
      <c r="P203" s="2" t="s">
        <v>1602</v>
      </c>
      <c r="Q203" s="2" t="s">
        <v>1573</v>
      </c>
      <c r="R203" s="2" t="s">
        <v>1573</v>
      </c>
    </row>
    <row r="204" spans="1:18" ht="21.6" customHeight="1" x14ac:dyDescent="0.25">
      <c r="A204" s="1">
        <f>IFERROR(IF(B204="","",SUBTOTAL(3,$B$9:$B204)),"-")</f>
        <v>196</v>
      </c>
      <c r="B204" s="2" t="s">
        <v>1603</v>
      </c>
      <c r="C204" s="7" t="s">
        <v>1604</v>
      </c>
      <c r="D204" s="3" t="s">
        <v>113</v>
      </c>
      <c r="E204" s="4">
        <v>44287</v>
      </c>
      <c r="F204" s="4">
        <v>44713</v>
      </c>
      <c r="G204" s="8" t="s">
        <v>1605</v>
      </c>
      <c r="H204" s="5">
        <v>44567</v>
      </c>
      <c r="I204" s="3">
        <v>8</v>
      </c>
      <c r="J204" s="3" t="s">
        <v>111</v>
      </c>
      <c r="K204" s="6" t="s">
        <v>104</v>
      </c>
      <c r="L204" s="6" t="s">
        <v>105</v>
      </c>
      <c r="M204" s="3" t="s">
        <v>112</v>
      </c>
      <c r="N204" s="3" t="s">
        <v>1606</v>
      </c>
      <c r="O204" s="3" t="s">
        <v>1607</v>
      </c>
      <c r="P204" s="2" t="s">
        <v>1608</v>
      </c>
      <c r="Q204" s="2" t="s">
        <v>1573</v>
      </c>
      <c r="R204" s="2" t="s">
        <v>1573</v>
      </c>
    </row>
    <row r="205" spans="1:18" ht="21.6" customHeight="1" x14ac:dyDescent="0.25">
      <c r="A205" s="1">
        <f>IFERROR(IF(B205="","",SUBTOTAL(3,$B$9:$B205)),"-")</f>
        <v>197</v>
      </c>
      <c r="B205" s="2" t="s">
        <v>1609</v>
      </c>
      <c r="C205" s="7" t="s">
        <v>1610</v>
      </c>
      <c r="D205" s="3" t="s">
        <v>110</v>
      </c>
      <c r="E205" s="4">
        <v>44287</v>
      </c>
      <c r="F205" s="4">
        <v>44866</v>
      </c>
      <c r="G205" s="8" t="s">
        <v>1611</v>
      </c>
      <c r="H205" s="5">
        <v>44711</v>
      </c>
      <c r="I205" s="3">
        <v>8</v>
      </c>
      <c r="J205" s="3" t="s">
        <v>103</v>
      </c>
      <c r="K205" s="6" t="s">
        <v>104</v>
      </c>
      <c r="L205" s="6" t="s">
        <v>105</v>
      </c>
      <c r="M205" s="3" t="s">
        <v>112</v>
      </c>
      <c r="N205" s="3" t="s">
        <v>1612</v>
      </c>
      <c r="O205" s="3" t="s">
        <v>1613</v>
      </c>
      <c r="P205" s="2" t="s">
        <v>1614</v>
      </c>
      <c r="Q205" s="2" t="s">
        <v>1573</v>
      </c>
      <c r="R205" s="2" t="s">
        <v>1573</v>
      </c>
    </row>
    <row r="206" spans="1:18" ht="21.6" customHeight="1" x14ac:dyDescent="0.25">
      <c r="A206" s="1">
        <f>IFERROR(IF(B206="","",SUBTOTAL(3,$B$9:$B206)),"-")</f>
        <v>198</v>
      </c>
      <c r="B206" s="2" t="s">
        <v>1615</v>
      </c>
      <c r="C206" s="7" t="s">
        <v>1616</v>
      </c>
      <c r="D206" s="3" t="s">
        <v>113</v>
      </c>
      <c r="E206" s="4">
        <v>42826</v>
      </c>
      <c r="F206" s="4">
        <v>44621</v>
      </c>
      <c r="G206" s="8" t="s">
        <v>1617</v>
      </c>
      <c r="H206" s="5">
        <v>44747</v>
      </c>
      <c r="I206" s="3">
        <v>8</v>
      </c>
      <c r="J206" s="3" t="s">
        <v>120</v>
      </c>
      <c r="K206" s="6" t="s">
        <v>106</v>
      </c>
      <c r="L206" s="6" t="s">
        <v>105</v>
      </c>
      <c r="M206" s="3" t="s">
        <v>112</v>
      </c>
      <c r="N206" s="3" t="s">
        <v>1618</v>
      </c>
      <c r="O206" s="3" t="s">
        <v>1619</v>
      </c>
      <c r="P206" s="2" t="s">
        <v>1620</v>
      </c>
      <c r="Q206" s="2" t="s">
        <v>1573</v>
      </c>
      <c r="R206" s="2" t="s">
        <v>1573</v>
      </c>
    </row>
    <row r="207" spans="1:18" ht="21.6" customHeight="1" x14ac:dyDescent="0.25">
      <c r="A207" s="1">
        <f>IFERROR(IF(B207="","",SUBTOTAL(3,$B$9:$B207)),"-")</f>
        <v>199</v>
      </c>
      <c r="B207" s="2" t="s">
        <v>1621</v>
      </c>
      <c r="C207" s="7" t="s">
        <v>1622</v>
      </c>
      <c r="D207" s="3" t="s">
        <v>113</v>
      </c>
      <c r="E207" s="4">
        <v>44652</v>
      </c>
      <c r="F207" s="4">
        <v>44682</v>
      </c>
      <c r="G207" s="8" t="s">
        <v>1623</v>
      </c>
      <c r="H207" s="5">
        <v>44711</v>
      </c>
      <c r="I207" s="3">
        <v>8</v>
      </c>
      <c r="J207" s="3" t="s">
        <v>111</v>
      </c>
      <c r="K207" s="6" t="s">
        <v>104</v>
      </c>
      <c r="L207" s="6" t="s">
        <v>105</v>
      </c>
      <c r="M207" s="3" t="s">
        <v>112</v>
      </c>
      <c r="N207" s="3" t="s">
        <v>1624</v>
      </c>
      <c r="O207" s="3" t="s">
        <v>1625</v>
      </c>
      <c r="P207" s="2" t="s">
        <v>1626</v>
      </c>
      <c r="Q207" s="2" t="s">
        <v>1573</v>
      </c>
      <c r="R207" s="2" t="s">
        <v>1573</v>
      </c>
    </row>
    <row r="208" spans="1:18" ht="21.6" customHeight="1" x14ac:dyDescent="0.25">
      <c r="A208" s="1">
        <f>IFERROR(IF(B208="","",SUBTOTAL(3,$B$9:$B208)),"-")</f>
        <v>200</v>
      </c>
      <c r="B208" s="2" t="s">
        <v>1627</v>
      </c>
      <c r="C208" s="7" t="s">
        <v>1628</v>
      </c>
      <c r="D208" s="3" t="s">
        <v>110</v>
      </c>
      <c r="E208" s="4">
        <v>44835</v>
      </c>
      <c r="F208" s="4">
        <v>45292</v>
      </c>
      <c r="G208" s="8" t="s">
        <v>1629</v>
      </c>
      <c r="H208" s="5">
        <v>44351</v>
      </c>
      <c r="I208" s="3">
        <v>9</v>
      </c>
      <c r="J208" s="3" t="s">
        <v>107</v>
      </c>
      <c r="K208" s="6" t="s">
        <v>104</v>
      </c>
      <c r="L208" s="6" t="s">
        <v>105</v>
      </c>
      <c r="M208" s="3" t="s">
        <v>112</v>
      </c>
      <c r="N208" s="3" t="s">
        <v>1630</v>
      </c>
      <c r="O208" s="3" t="s">
        <v>1631</v>
      </c>
      <c r="P208" s="2" t="s">
        <v>1632</v>
      </c>
      <c r="Q208" s="2" t="s">
        <v>1573</v>
      </c>
      <c r="R208" s="2" t="s">
        <v>1573</v>
      </c>
    </row>
    <row r="209" spans="1:18" ht="21.6" customHeight="1" x14ac:dyDescent="0.25">
      <c r="A209" s="1">
        <f>IFERROR(IF(B209="","",SUBTOTAL(3,$B$9:$B209)),"-")</f>
        <v>201</v>
      </c>
      <c r="B209" s="2" t="s">
        <v>1633</v>
      </c>
      <c r="C209" s="7" t="s">
        <v>1634</v>
      </c>
      <c r="D209" s="3" t="s">
        <v>110</v>
      </c>
      <c r="E209" s="4">
        <v>43922</v>
      </c>
      <c r="F209" s="4">
        <v>44986</v>
      </c>
      <c r="G209" s="8" t="s">
        <v>1635</v>
      </c>
      <c r="H209" s="5">
        <v>43467</v>
      </c>
      <c r="I209" s="3">
        <v>8</v>
      </c>
      <c r="J209" s="3" t="s">
        <v>107</v>
      </c>
      <c r="K209" s="6" t="s">
        <v>104</v>
      </c>
      <c r="L209" s="6" t="s">
        <v>105</v>
      </c>
      <c r="M209" s="3" t="s">
        <v>112</v>
      </c>
      <c r="N209" s="3" t="s">
        <v>1636</v>
      </c>
      <c r="O209" s="3" t="s">
        <v>1637</v>
      </c>
      <c r="P209" s="2" t="s">
        <v>1614</v>
      </c>
      <c r="Q209" s="2" t="s">
        <v>1573</v>
      </c>
      <c r="R209" s="2" t="s">
        <v>1573</v>
      </c>
    </row>
    <row r="210" spans="1:18" ht="21.6" customHeight="1" x14ac:dyDescent="0.25">
      <c r="A210" s="1">
        <f>IFERROR(IF(B210="","",SUBTOTAL(3,$B$9:$B210)),"-")</f>
        <v>202</v>
      </c>
      <c r="B210" s="2" t="s">
        <v>1638</v>
      </c>
      <c r="C210" s="7" t="s">
        <v>1639</v>
      </c>
      <c r="D210" s="3" t="s">
        <v>115</v>
      </c>
      <c r="E210" s="4">
        <v>45017</v>
      </c>
      <c r="F210" s="4">
        <v>44927</v>
      </c>
      <c r="G210" s="8" t="s">
        <v>121</v>
      </c>
      <c r="H210" s="5">
        <v>44277</v>
      </c>
      <c r="I210" s="3">
        <v>7</v>
      </c>
      <c r="J210" s="3" t="s">
        <v>120</v>
      </c>
      <c r="K210" s="6" t="s">
        <v>106</v>
      </c>
      <c r="L210" s="6" t="s">
        <v>105</v>
      </c>
      <c r="M210" s="3" t="s">
        <v>114</v>
      </c>
      <c r="N210" s="3" t="s">
        <v>1640</v>
      </c>
      <c r="O210" s="3" t="s">
        <v>1641</v>
      </c>
      <c r="P210" s="2" t="s">
        <v>1642</v>
      </c>
      <c r="Q210" s="2" t="s">
        <v>1573</v>
      </c>
      <c r="R210" s="2" t="s">
        <v>1573</v>
      </c>
    </row>
    <row r="211" spans="1:18" ht="21.6" customHeight="1" x14ac:dyDescent="0.25">
      <c r="A211" s="1">
        <f>IFERROR(IF(B211="","",SUBTOTAL(3,$B$9:$B211)),"-")</f>
        <v>203</v>
      </c>
      <c r="B211" s="2" t="s">
        <v>1643</v>
      </c>
      <c r="C211" s="7" t="s">
        <v>1644</v>
      </c>
      <c r="D211" s="3" t="s">
        <v>116</v>
      </c>
      <c r="E211" s="4">
        <v>44652</v>
      </c>
      <c r="F211" s="4">
        <v>45047</v>
      </c>
      <c r="G211" s="8" t="s">
        <v>1645</v>
      </c>
      <c r="H211" s="5">
        <v>44277</v>
      </c>
      <c r="I211" s="3">
        <v>5</v>
      </c>
      <c r="J211" s="3" t="s">
        <v>118</v>
      </c>
      <c r="K211" s="6" t="s">
        <v>104</v>
      </c>
      <c r="L211" s="6" t="s">
        <v>105</v>
      </c>
      <c r="M211" s="3" t="s">
        <v>114</v>
      </c>
      <c r="N211" s="3" t="s">
        <v>1646</v>
      </c>
      <c r="O211" s="3" t="s">
        <v>1647</v>
      </c>
      <c r="P211" s="2" t="s">
        <v>1648</v>
      </c>
      <c r="Q211" s="2" t="s">
        <v>1573</v>
      </c>
      <c r="R211" s="2" t="s">
        <v>1573</v>
      </c>
    </row>
    <row r="212" spans="1:18" ht="21.6" customHeight="1" x14ac:dyDescent="0.25">
      <c r="A212" s="1">
        <f>IFERROR(IF(B212="","",SUBTOTAL(3,$B$9:$B212)),"-")</f>
        <v>204</v>
      </c>
      <c r="B212" s="2" t="s">
        <v>1649</v>
      </c>
      <c r="C212" s="7" t="s">
        <v>1650</v>
      </c>
      <c r="D212" s="3" t="s">
        <v>116</v>
      </c>
      <c r="E212" s="4">
        <v>44652</v>
      </c>
      <c r="F212" s="4">
        <v>45231</v>
      </c>
      <c r="G212" s="8" t="s">
        <v>1645</v>
      </c>
      <c r="H212" s="5">
        <v>44277</v>
      </c>
      <c r="I212" s="3">
        <v>5</v>
      </c>
      <c r="J212" s="3" t="s">
        <v>118</v>
      </c>
      <c r="K212" s="6" t="s">
        <v>104</v>
      </c>
      <c r="L212" s="6" t="s">
        <v>105</v>
      </c>
      <c r="M212" s="3" t="s">
        <v>114</v>
      </c>
      <c r="N212" s="3" t="s">
        <v>1651</v>
      </c>
      <c r="O212" s="3" t="s">
        <v>1652</v>
      </c>
      <c r="P212" s="2" t="s">
        <v>1653</v>
      </c>
      <c r="Q212" s="2" t="s">
        <v>1573</v>
      </c>
      <c r="R212" s="2" t="s">
        <v>1573</v>
      </c>
    </row>
    <row r="213" spans="1:18" ht="21.6" customHeight="1" x14ac:dyDescent="0.25">
      <c r="A213" s="1">
        <f>IFERROR(IF(B213="","",SUBTOTAL(3,$B$9:$B213)),"-")</f>
        <v>205</v>
      </c>
      <c r="B213" s="2" t="s">
        <v>1654</v>
      </c>
      <c r="C213" s="7" t="s">
        <v>1655</v>
      </c>
      <c r="D213" s="3" t="s">
        <v>116</v>
      </c>
      <c r="E213" s="4">
        <v>44652</v>
      </c>
      <c r="F213" s="4">
        <v>44927</v>
      </c>
      <c r="G213" s="8" t="s">
        <v>1656</v>
      </c>
      <c r="H213" s="5">
        <v>44277</v>
      </c>
      <c r="I213" s="3">
        <v>5</v>
      </c>
      <c r="J213" s="3" t="s">
        <v>118</v>
      </c>
      <c r="K213" s="6" t="s">
        <v>104</v>
      </c>
      <c r="L213" s="6" t="s">
        <v>105</v>
      </c>
      <c r="M213" s="3" t="s">
        <v>114</v>
      </c>
      <c r="N213" s="3" t="s">
        <v>1657</v>
      </c>
      <c r="O213" s="3" t="s">
        <v>1658</v>
      </c>
      <c r="P213" s="2" t="s">
        <v>1659</v>
      </c>
      <c r="Q213" s="2" t="s">
        <v>1573</v>
      </c>
      <c r="R213" s="2" t="s">
        <v>1573</v>
      </c>
    </row>
    <row r="214" spans="1:18" ht="21.6" customHeight="1" x14ac:dyDescent="0.25">
      <c r="A214" s="1">
        <f>IFERROR(IF(B214="","",SUBTOTAL(3,$B$9:$B214)),"-")</f>
        <v>206</v>
      </c>
      <c r="B214" s="2" t="s">
        <v>1660</v>
      </c>
      <c r="C214" s="7" t="s">
        <v>1661</v>
      </c>
      <c r="D214" s="3" t="s">
        <v>116</v>
      </c>
      <c r="E214" s="4">
        <v>44652</v>
      </c>
      <c r="F214" s="4">
        <v>44986</v>
      </c>
      <c r="G214" s="8" t="s">
        <v>1662</v>
      </c>
      <c r="H214" s="5">
        <v>44277</v>
      </c>
      <c r="I214" s="3">
        <v>5</v>
      </c>
      <c r="J214" s="3" t="s">
        <v>118</v>
      </c>
      <c r="K214" s="6" t="s">
        <v>104</v>
      </c>
      <c r="L214" s="6" t="s">
        <v>105</v>
      </c>
      <c r="M214" s="3" t="s">
        <v>114</v>
      </c>
      <c r="N214" s="3" t="s">
        <v>1663</v>
      </c>
      <c r="O214" s="3" t="s">
        <v>1664</v>
      </c>
      <c r="P214" s="2" t="s">
        <v>1665</v>
      </c>
      <c r="Q214" s="2" t="s">
        <v>1573</v>
      </c>
      <c r="R214" s="2" t="s">
        <v>1573</v>
      </c>
    </row>
    <row r="215" spans="1:18" ht="21.6" customHeight="1" x14ac:dyDescent="0.25">
      <c r="A215" s="1">
        <f>IFERROR(IF(B215="","",SUBTOTAL(3,$B$9:$B215)),"-")</f>
        <v>207</v>
      </c>
      <c r="B215" s="2" t="s">
        <v>1666</v>
      </c>
      <c r="C215" s="7" t="s">
        <v>1667</v>
      </c>
      <c r="D215" s="3" t="s">
        <v>116</v>
      </c>
      <c r="E215" s="4">
        <v>44652</v>
      </c>
      <c r="F215" s="4">
        <v>45017</v>
      </c>
      <c r="G215" s="8" t="s">
        <v>1656</v>
      </c>
      <c r="H215" s="5">
        <v>44277</v>
      </c>
      <c r="I215" s="3">
        <v>5</v>
      </c>
      <c r="J215" s="3" t="s">
        <v>118</v>
      </c>
      <c r="K215" s="6" t="s">
        <v>104</v>
      </c>
      <c r="L215" s="6" t="s">
        <v>105</v>
      </c>
      <c r="M215" s="3" t="s">
        <v>114</v>
      </c>
      <c r="N215" s="3" t="s">
        <v>1668</v>
      </c>
      <c r="O215" s="3" t="s">
        <v>1669</v>
      </c>
      <c r="P215" s="2" t="s">
        <v>1670</v>
      </c>
      <c r="Q215" s="2" t="s">
        <v>1573</v>
      </c>
      <c r="R215" s="2" t="s">
        <v>1573</v>
      </c>
    </row>
    <row r="216" spans="1:18" ht="21.6" customHeight="1" x14ac:dyDescent="0.25">
      <c r="A216" s="1">
        <f>IFERROR(IF(B216="","",SUBTOTAL(3,$B$9:$B216)),"-")</f>
        <v>208</v>
      </c>
      <c r="B216" s="2" t="s">
        <v>1671</v>
      </c>
      <c r="C216" s="7" t="s">
        <v>1672</v>
      </c>
      <c r="D216" s="3" t="s">
        <v>116</v>
      </c>
      <c r="E216" s="4">
        <v>44652</v>
      </c>
      <c r="F216" s="4">
        <v>44621</v>
      </c>
      <c r="G216" s="8" t="s">
        <v>1656</v>
      </c>
      <c r="H216" s="5">
        <v>44277</v>
      </c>
      <c r="I216" s="3">
        <v>5</v>
      </c>
      <c r="J216" s="3" t="s">
        <v>118</v>
      </c>
      <c r="K216" s="6" t="s">
        <v>104</v>
      </c>
      <c r="L216" s="6" t="s">
        <v>105</v>
      </c>
      <c r="M216" s="3" t="s">
        <v>114</v>
      </c>
      <c r="N216" s="3" t="s">
        <v>1673</v>
      </c>
      <c r="O216" s="3" t="s">
        <v>1674</v>
      </c>
      <c r="P216" s="2" t="s">
        <v>1675</v>
      </c>
      <c r="Q216" s="2" t="s">
        <v>1573</v>
      </c>
      <c r="R216" s="2" t="s">
        <v>1573</v>
      </c>
    </row>
    <row r="217" spans="1:18" ht="21.6" customHeight="1" x14ac:dyDescent="0.25">
      <c r="A217" s="1">
        <f>IFERROR(IF(B217="","",SUBTOTAL(3,$B$9:$B217)),"-")</f>
        <v>209</v>
      </c>
      <c r="B217" s="2" t="s">
        <v>1676</v>
      </c>
      <c r="C217" s="7" t="s">
        <v>1677</v>
      </c>
      <c r="D217" s="3" t="s">
        <v>116</v>
      </c>
      <c r="E217" s="4">
        <v>44652</v>
      </c>
      <c r="F217" s="4">
        <v>44621</v>
      </c>
      <c r="G217" s="8" t="s">
        <v>1656</v>
      </c>
      <c r="H217" s="5">
        <v>44440</v>
      </c>
      <c r="I217" s="3">
        <v>5</v>
      </c>
      <c r="J217" s="3" t="s">
        <v>118</v>
      </c>
      <c r="K217" s="6" t="s">
        <v>104</v>
      </c>
      <c r="L217" s="6" t="s">
        <v>105</v>
      </c>
      <c r="M217" s="3" t="s">
        <v>114</v>
      </c>
      <c r="N217" s="3" t="s">
        <v>1678</v>
      </c>
      <c r="O217" s="3" t="s">
        <v>1679</v>
      </c>
      <c r="P217" s="2" t="s">
        <v>1680</v>
      </c>
      <c r="Q217" s="2" t="s">
        <v>1573</v>
      </c>
      <c r="R217" s="2" t="s">
        <v>1573</v>
      </c>
    </row>
    <row r="218" spans="1:18" ht="21.6" customHeight="1" x14ac:dyDescent="0.25">
      <c r="A218" s="1">
        <f>IFERROR(IF(B218="","",SUBTOTAL(3,$B$9:$B218)),"-")</f>
        <v>210</v>
      </c>
      <c r="B218" s="2" t="s">
        <v>1681</v>
      </c>
      <c r="C218" s="7" t="s">
        <v>1682</v>
      </c>
      <c r="D218" s="3" t="s">
        <v>116</v>
      </c>
      <c r="E218" s="4">
        <v>45017</v>
      </c>
      <c r="F218" s="4">
        <v>45017</v>
      </c>
      <c r="G218" s="8" t="s">
        <v>1645</v>
      </c>
      <c r="H218" s="5">
        <v>44277</v>
      </c>
      <c r="I218" s="3">
        <v>5</v>
      </c>
      <c r="J218" s="3" t="s">
        <v>118</v>
      </c>
      <c r="K218" s="6" t="s">
        <v>104</v>
      </c>
      <c r="L218" s="6" t="s">
        <v>105</v>
      </c>
      <c r="M218" s="3" t="s">
        <v>114</v>
      </c>
      <c r="N218" s="3" t="s">
        <v>1683</v>
      </c>
      <c r="O218" s="3" t="s">
        <v>1684</v>
      </c>
      <c r="P218" s="2" t="s">
        <v>1685</v>
      </c>
      <c r="Q218" s="2" t="s">
        <v>1573</v>
      </c>
      <c r="R218" s="2" t="s">
        <v>1573</v>
      </c>
    </row>
    <row r="219" spans="1:18" ht="21.6" customHeight="1" x14ac:dyDescent="0.25">
      <c r="A219" s="1">
        <f>IFERROR(IF(B219="","",SUBTOTAL(3,$B$9:$B219)),"-")</f>
        <v>211</v>
      </c>
      <c r="B219" s="2" t="s">
        <v>1686</v>
      </c>
      <c r="C219" s="7" t="s">
        <v>1687</v>
      </c>
      <c r="D219" s="3" t="s">
        <v>116</v>
      </c>
      <c r="E219" s="4">
        <v>45017</v>
      </c>
      <c r="F219" s="4">
        <v>44927</v>
      </c>
      <c r="G219" s="8" t="s">
        <v>117</v>
      </c>
      <c r="H219" s="5">
        <v>44277</v>
      </c>
      <c r="I219" s="3">
        <v>5</v>
      </c>
      <c r="J219" s="3" t="s">
        <v>107</v>
      </c>
      <c r="K219" s="6" t="s">
        <v>106</v>
      </c>
      <c r="L219" s="6" t="s">
        <v>105</v>
      </c>
      <c r="M219" s="3" t="s">
        <v>114</v>
      </c>
      <c r="N219" s="3" t="s">
        <v>1688</v>
      </c>
      <c r="O219" s="3" t="s">
        <v>1689</v>
      </c>
      <c r="P219" s="2" t="s">
        <v>1690</v>
      </c>
      <c r="Q219" s="2" t="s">
        <v>1573</v>
      </c>
      <c r="R219" s="2" t="s">
        <v>1573</v>
      </c>
    </row>
    <row r="220" spans="1:18" ht="21.6" customHeight="1" x14ac:dyDescent="0.25">
      <c r="A220" s="1">
        <f>IFERROR(IF(B220="","",SUBTOTAL(3,$B$9:$B220)),"-")</f>
        <v>212</v>
      </c>
      <c r="B220" s="2" t="s">
        <v>1691</v>
      </c>
      <c r="C220" s="7" t="s">
        <v>1692</v>
      </c>
      <c r="D220" s="3" t="s">
        <v>116</v>
      </c>
      <c r="E220" s="4">
        <v>45017</v>
      </c>
      <c r="F220" s="4">
        <v>45292</v>
      </c>
      <c r="G220" s="8" t="s">
        <v>1656</v>
      </c>
      <c r="H220" s="5">
        <v>44398</v>
      </c>
      <c r="I220" s="3">
        <v>5</v>
      </c>
      <c r="J220" s="3" t="s">
        <v>118</v>
      </c>
      <c r="K220" s="6" t="s">
        <v>104</v>
      </c>
      <c r="L220" s="6" t="s">
        <v>105</v>
      </c>
      <c r="M220" s="3" t="s">
        <v>114</v>
      </c>
      <c r="N220" s="3" t="s">
        <v>1693</v>
      </c>
      <c r="O220" s="3" t="s">
        <v>1694</v>
      </c>
      <c r="P220" s="2" t="s">
        <v>1695</v>
      </c>
      <c r="Q220" s="2" t="s">
        <v>1573</v>
      </c>
      <c r="R220" s="2" t="s">
        <v>1573</v>
      </c>
    </row>
    <row r="221" spans="1:18" ht="21.6" customHeight="1" x14ac:dyDescent="0.25">
      <c r="A221" s="1">
        <f>IFERROR(IF(B221="","",SUBTOTAL(3,$B$9:$B221)),"-")</f>
        <v>213</v>
      </c>
      <c r="B221" s="2" t="s">
        <v>1696</v>
      </c>
      <c r="C221" s="7" t="s">
        <v>1697</v>
      </c>
      <c r="D221" s="3" t="s">
        <v>116</v>
      </c>
      <c r="E221" s="4">
        <v>45017</v>
      </c>
      <c r="F221" s="4">
        <v>44896</v>
      </c>
      <c r="G221" s="8" t="s">
        <v>1662</v>
      </c>
      <c r="H221" s="5">
        <v>45139</v>
      </c>
      <c r="I221" s="3">
        <v>5</v>
      </c>
      <c r="J221" s="3" t="s">
        <v>107</v>
      </c>
      <c r="K221" s="6" t="s">
        <v>104</v>
      </c>
      <c r="L221" s="6" t="s">
        <v>105</v>
      </c>
      <c r="M221" s="3" t="s">
        <v>114</v>
      </c>
      <c r="N221" s="3" t="s">
        <v>1698</v>
      </c>
      <c r="O221" s="3" t="s">
        <v>1699</v>
      </c>
      <c r="P221" s="2" t="s">
        <v>1700</v>
      </c>
      <c r="Q221" s="2" t="s">
        <v>1573</v>
      </c>
      <c r="R221" s="2" t="s">
        <v>1573</v>
      </c>
    </row>
    <row r="222" spans="1:18" ht="21.6" customHeight="1" x14ac:dyDescent="0.25">
      <c r="A222" s="1">
        <f>IFERROR(IF(B222="","",SUBTOTAL(3,$B$9:$B222)),"-")</f>
        <v>214</v>
      </c>
      <c r="B222" s="2" t="s">
        <v>1701</v>
      </c>
      <c r="C222" s="7" t="s">
        <v>1702</v>
      </c>
      <c r="D222" s="3" t="s">
        <v>582</v>
      </c>
      <c r="E222" s="4">
        <v>44470</v>
      </c>
      <c r="F222" s="4">
        <v>44682</v>
      </c>
      <c r="G222" s="8" t="s">
        <v>1656</v>
      </c>
      <c r="H222" s="5">
        <v>44277</v>
      </c>
      <c r="I222" s="3">
        <v>5</v>
      </c>
      <c r="J222" s="3" t="s">
        <v>118</v>
      </c>
      <c r="K222" s="6" t="s">
        <v>104</v>
      </c>
      <c r="L222" s="6" t="s">
        <v>105</v>
      </c>
      <c r="M222" s="3" t="s">
        <v>114</v>
      </c>
      <c r="N222" s="3" t="s">
        <v>1703</v>
      </c>
      <c r="O222" s="3" t="s">
        <v>1704</v>
      </c>
      <c r="P222" s="2" t="s">
        <v>1705</v>
      </c>
      <c r="Q222" s="2" t="s">
        <v>1573</v>
      </c>
      <c r="R222" s="2" t="s">
        <v>1573</v>
      </c>
    </row>
    <row r="223" spans="1:18" ht="21.6" customHeight="1" x14ac:dyDescent="0.25">
      <c r="A223" s="1">
        <f>IFERROR(IF(B223="","",SUBTOTAL(3,$B$9:$B223)),"-")</f>
        <v>215</v>
      </c>
      <c r="B223" s="2" t="s">
        <v>1706</v>
      </c>
      <c r="C223" s="7" t="s">
        <v>1707</v>
      </c>
      <c r="D223" s="3" t="s">
        <v>582</v>
      </c>
      <c r="E223" s="4">
        <v>44652</v>
      </c>
      <c r="F223" s="4">
        <v>45017</v>
      </c>
      <c r="G223" s="8" t="s">
        <v>1708</v>
      </c>
      <c r="H223" s="5">
        <v>44277</v>
      </c>
      <c r="I223" s="3">
        <v>5</v>
      </c>
      <c r="J223" s="3" t="s">
        <v>118</v>
      </c>
      <c r="K223" s="6" t="s">
        <v>104</v>
      </c>
      <c r="L223" s="6" t="s">
        <v>105</v>
      </c>
      <c r="M223" s="3" t="s">
        <v>114</v>
      </c>
      <c r="N223" s="3" t="s">
        <v>1709</v>
      </c>
      <c r="O223" s="3" t="s">
        <v>1710</v>
      </c>
      <c r="P223" s="2" t="s">
        <v>1711</v>
      </c>
      <c r="Q223" s="2" t="s">
        <v>1573</v>
      </c>
      <c r="R223" s="2" t="s">
        <v>1573</v>
      </c>
    </row>
    <row r="224" spans="1:18" ht="21.6" customHeight="1" x14ac:dyDescent="0.25">
      <c r="A224" s="1">
        <f>IFERROR(IF(B224="","",SUBTOTAL(3,$B$9:$B224)),"-")</f>
        <v>216</v>
      </c>
      <c r="B224" s="2" t="s">
        <v>1712</v>
      </c>
      <c r="C224" s="7" t="s">
        <v>1713</v>
      </c>
      <c r="D224" s="3" t="s">
        <v>582</v>
      </c>
      <c r="E224" s="4">
        <v>44652</v>
      </c>
      <c r="F224" s="4">
        <v>44652</v>
      </c>
      <c r="G224" s="8" t="s">
        <v>1656</v>
      </c>
      <c r="H224" s="5">
        <v>44277</v>
      </c>
      <c r="I224" s="3">
        <v>5</v>
      </c>
      <c r="J224" s="3" t="s">
        <v>118</v>
      </c>
      <c r="K224" s="6" t="s">
        <v>104</v>
      </c>
      <c r="L224" s="6" t="s">
        <v>105</v>
      </c>
      <c r="M224" s="3" t="s">
        <v>114</v>
      </c>
      <c r="N224" s="3" t="s">
        <v>1714</v>
      </c>
      <c r="O224" s="3" t="s">
        <v>1715</v>
      </c>
      <c r="P224" s="2" t="s">
        <v>1716</v>
      </c>
      <c r="Q224" s="2" t="s">
        <v>1573</v>
      </c>
      <c r="R224" s="2" t="s">
        <v>1573</v>
      </c>
    </row>
    <row r="225" spans="1:18" ht="21.6" customHeight="1" x14ac:dyDescent="0.25">
      <c r="A225" s="1">
        <f>IFERROR(IF(B225="","",SUBTOTAL(3,$B$9:$B225)),"-")</f>
        <v>217</v>
      </c>
      <c r="B225" s="2" t="s">
        <v>1717</v>
      </c>
      <c r="C225" s="7" t="s">
        <v>1718</v>
      </c>
      <c r="D225" s="3" t="s">
        <v>582</v>
      </c>
      <c r="E225" s="4">
        <v>44652</v>
      </c>
      <c r="F225" s="4">
        <v>45047</v>
      </c>
      <c r="G225" s="8" t="s">
        <v>1656</v>
      </c>
      <c r="H225" s="5">
        <v>44277</v>
      </c>
      <c r="I225" s="3">
        <v>5</v>
      </c>
      <c r="J225" s="3" t="s">
        <v>118</v>
      </c>
      <c r="K225" s="6" t="s">
        <v>104</v>
      </c>
      <c r="L225" s="6" t="s">
        <v>105</v>
      </c>
      <c r="M225" s="3" t="s">
        <v>114</v>
      </c>
      <c r="N225" s="3" t="s">
        <v>1719</v>
      </c>
      <c r="O225" s="3" t="s">
        <v>1720</v>
      </c>
      <c r="P225" s="2" t="s">
        <v>1721</v>
      </c>
      <c r="Q225" s="2" t="s">
        <v>1573</v>
      </c>
      <c r="R225" s="2" t="s">
        <v>1573</v>
      </c>
    </row>
    <row r="226" spans="1:18" ht="21.6" customHeight="1" x14ac:dyDescent="0.25">
      <c r="A226" s="1">
        <f>IFERROR(IF(B226="","",SUBTOTAL(3,$B$9:$B226)),"-")</f>
        <v>218</v>
      </c>
      <c r="B226" s="2" t="s">
        <v>1722</v>
      </c>
      <c r="C226" s="7" t="s">
        <v>1723</v>
      </c>
      <c r="D226" s="3" t="s">
        <v>582</v>
      </c>
      <c r="E226" s="4">
        <v>44652</v>
      </c>
      <c r="F226" s="4">
        <v>45231</v>
      </c>
      <c r="G226" s="8" t="s">
        <v>1656</v>
      </c>
      <c r="H226" s="5">
        <v>44277</v>
      </c>
      <c r="I226" s="3">
        <v>5</v>
      </c>
      <c r="J226" s="3" t="s">
        <v>118</v>
      </c>
      <c r="K226" s="6" t="s">
        <v>104</v>
      </c>
      <c r="L226" s="6" t="s">
        <v>105</v>
      </c>
      <c r="M226" s="3" t="s">
        <v>114</v>
      </c>
      <c r="N226" s="3" t="s">
        <v>1724</v>
      </c>
      <c r="O226" s="3" t="s">
        <v>1725</v>
      </c>
      <c r="P226" s="2" t="s">
        <v>1726</v>
      </c>
      <c r="Q226" s="2" t="s">
        <v>1573</v>
      </c>
      <c r="R226" s="2" t="s">
        <v>1573</v>
      </c>
    </row>
    <row r="227" spans="1:18" ht="21.6" customHeight="1" x14ac:dyDescent="0.25">
      <c r="A227" s="1">
        <f>IFERROR(IF(B227="","",SUBTOTAL(3,$B$9:$B227)),"-")</f>
        <v>219</v>
      </c>
      <c r="B227" s="2" t="s">
        <v>1727</v>
      </c>
      <c r="C227" s="7" t="s">
        <v>1728</v>
      </c>
      <c r="D227" s="3" t="s">
        <v>582</v>
      </c>
      <c r="E227" s="4">
        <v>44652</v>
      </c>
      <c r="F227" s="4">
        <v>44713</v>
      </c>
      <c r="G227" s="8" t="s">
        <v>1656</v>
      </c>
      <c r="H227" s="5">
        <v>44277</v>
      </c>
      <c r="I227" s="3">
        <v>5</v>
      </c>
      <c r="J227" s="3" t="s">
        <v>118</v>
      </c>
      <c r="K227" s="6" t="s">
        <v>104</v>
      </c>
      <c r="L227" s="6" t="s">
        <v>105</v>
      </c>
      <c r="M227" s="3" t="s">
        <v>114</v>
      </c>
      <c r="N227" s="3" t="s">
        <v>1729</v>
      </c>
      <c r="O227" s="3" t="s">
        <v>1730</v>
      </c>
      <c r="P227" s="2" t="s">
        <v>1731</v>
      </c>
      <c r="Q227" s="2" t="s">
        <v>1573</v>
      </c>
      <c r="R227" s="2" t="s">
        <v>1573</v>
      </c>
    </row>
    <row r="228" spans="1:18" ht="21.6" customHeight="1" x14ac:dyDescent="0.25">
      <c r="A228" s="1">
        <f>IFERROR(IF(B228="","",SUBTOTAL(3,$B$9:$B228)),"-")</f>
        <v>220</v>
      </c>
      <c r="B228" s="2" t="s">
        <v>1732</v>
      </c>
      <c r="C228" s="7" t="s">
        <v>1733</v>
      </c>
      <c r="D228" s="3" t="s">
        <v>582</v>
      </c>
      <c r="E228" s="4">
        <v>44652</v>
      </c>
      <c r="F228" s="4">
        <v>44927</v>
      </c>
      <c r="G228" s="8" t="s">
        <v>683</v>
      </c>
      <c r="H228" s="5">
        <v>44277</v>
      </c>
      <c r="I228" s="3">
        <v>6</v>
      </c>
      <c r="J228" s="3" t="s">
        <v>120</v>
      </c>
      <c r="K228" s="6" t="s">
        <v>106</v>
      </c>
      <c r="L228" s="6" t="s">
        <v>105</v>
      </c>
      <c r="M228" s="3" t="s">
        <v>114</v>
      </c>
      <c r="N228" s="3" t="s">
        <v>1734</v>
      </c>
      <c r="O228" s="3" t="s">
        <v>1735</v>
      </c>
      <c r="P228" s="2" t="s">
        <v>1736</v>
      </c>
      <c r="Q228" s="2" t="s">
        <v>1573</v>
      </c>
      <c r="R228" s="2" t="s">
        <v>1573</v>
      </c>
    </row>
    <row r="229" spans="1:18" ht="21.6" customHeight="1" x14ac:dyDescent="0.25">
      <c r="A229" s="1">
        <f>IFERROR(IF(B229="","",SUBTOTAL(3,$B$9:$B229)),"-")</f>
        <v>221</v>
      </c>
      <c r="B229" s="2" t="s">
        <v>1737</v>
      </c>
      <c r="C229" s="7" t="s">
        <v>1738</v>
      </c>
      <c r="D229" s="3" t="s">
        <v>582</v>
      </c>
      <c r="E229" s="4">
        <v>44652</v>
      </c>
      <c r="F229" s="4">
        <v>45292</v>
      </c>
      <c r="G229" s="8" t="s">
        <v>1662</v>
      </c>
      <c r="H229" s="5">
        <v>45169</v>
      </c>
      <c r="I229" s="3">
        <v>5</v>
      </c>
      <c r="J229" s="3" t="s">
        <v>118</v>
      </c>
      <c r="K229" s="6" t="s">
        <v>104</v>
      </c>
      <c r="L229" s="6" t="s">
        <v>105</v>
      </c>
      <c r="M229" s="3" t="s">
        <v>114</v>
      </c>
      <c r="N229" s="3" t="s">
        <v>1739</v>
      </c>
      <c r="O229" s="3" t="s">
        <v>1740</v>
      </c>
      <c r="P229" s="2" t="s">
        <v>1741</v>
      </c>
      <c r="Q229" s="2" t="s">
        <v>1573</v>
      </c>
      <c r="R229" s="2" t="s">
        <v>1573</v>
      </c>
    </row>
    <row r="230" spans="1:18" ht="21.6" customHeight="1" x14ac:dyDescent="0.25">
      <c r="A230" s="1">
        <f>IFERROR(IF(B230="","",SUBTOTAL(3,$B$9:$B230)),"-")</f>
        <v>222</v>
      </c>
      <c r="B230" s="2" t="s">
        <v>1742</v>
      </c>
      <c r="C230" s="7" t="s">
        <v>1743</v>
      </c>
      <c r="D230" s="3" t="s">
        <v>582</v>
      </c>
      <c r="E230" s="4">
        <v>45017</v>
      </c>
      <c r="F230" s="4">
        <v>45047</v>
      </c>
      <c r="G230" s="8" t="s">
        <v>1662</v>
      </c>
      <c r="H230" s="5">
        <v>44277</v>
      </c>
      <c r="I230" s="3">
        <v>5</v>
      </c>
      <c r="J230" s="3" t="s">
        <v>118</v>
      </c>
      <c r="K230" s="6" t="s">
        <v>104</v>
      </c>
      <c r="L230" s="6" t="s">
        <v>105</v>
      </c>
      <c r="M230" s="3" t="s">
        <v>114</v>
      </c>
      <c r="N230" s="3" t="s">
        <v>1744</v>
      </c>
      <c r="O230" s="3" t="s">
        <v>1745</v>
      </c>
      <c r="P230" s="2" t="s">
        <v>1746</v>
      </c>
      <c r="Q230" s="2" t="s">
        <v>1573</v>
      </c>
      <c r="R230" s="2" t="s">
        <v>1573</v>
      </c>
    </row>
    <row r="231" spans="1:18" ht="21.6" customHeight="1" x14ac:dyDescent="0.25">
      <c r="A231" s="1">
        <f>IFERROR(IF(B231="","",SUBTOTAL(3,$B$9:$B231)),"-")</f>
        <v>223</v>
      </c>
      <c r="B231" s="2" t="s">
        <v>1747</v>
      </c>
      <c r="C231" s="7" t="s">
        <v>1748</v>
      </c>
      <c r="D231" s="3" t="s">
        <v>119</v>
      </c>
      <c r="E231" s="4">
        <v>42826</v>
      </c>
      <c r="F231" s="4">
        <v>45292</v>
      </c>
      <c r="G231" s="8" t="s">
        <v>1662</v>
      </c>
      <c r="H231" s="5">
        <v>45169</v>
      </c>
      <c r="I231" s="3">
        <v>5</v>
      </c>
      <c r="J231" s="3" t="s">
        <v>118</v>
      </c>
      <c r="K231" s="6" t="s">
        <v>104</v>
      </c>
      <c r="L231" s="6" t="s">
        <v>105</v>
      </c>
      <c r="M231" s="3" t="s">
        <v>114</v>
      </c>
      <c r="N231" s="3" t="s">
        <v>1749</v>
      </c>
      <c r="O231" s="3" t="s">
        <v>1750</v>
      </c>
      <c r="P231" s="2" t="s">
        <v>1751</v>
      </c>
      <c r="Q231" s="2" t="s">
        <v>1573</v>
      </c>
      <c r="R231" s="2" t="s">
        <v>1573</v>
      </c>
    </row>
    <row r="232" spans="1:18" ht="21.6" customHeight="1" x14ac:dyDescent="0.25">
      <c r="A232" s="1">
        <f>IFERROR(IF(B232="","",SUBTOTAL(3,$B$9:$B232)),"-")</f>
        <v>224</v>
      </c>
      <c r="B232" s="2" t="s">
        <v>1752</v>
      </c>
      <c r="C232" s="7" t="s">
        <v>1753</v>
      </c>
      <c r="D232" s="3" t="s">
        <v>119</v>
      </c>
      <c r="E232" s="4">
        <v>44652</v>
      </c>
      <c r="F232" s="4">
        <v>45292</v>
      </c>
      <c r="G232" s="8" t="s">
        <v>1645</v>
      </c>
      <c r="H232" s="5">
        <v>44277</v>
      </c>
      <c r="I232" s="3">
        <v>5</v>
      </c>
      <c r="J232" s="3" t="s">
        <v>118</v>
      </c>
      <c r="K232" s="6" t="s">
        <v>104</v>
      </c>
      <c r="L232" s="6" t="s">
        <v>105</v>
      </c>
      <c r="M232" s="3" t="s">
        <v>114</v>
      </c>
      <c r="N232" s="3" t="s">
        <v>1754</v>
      </c>
      <c r="O232" s="3" t="s">
        <v>1755</v>
      </c>
      <c r="P232" s="2" t="s">
        <v>1756</v>
      </c>
      <c r="Q232" s="2" t="s">
        <v>1573</v>
      </c>
      <c r="R232" s="2" t="s">
        <v>1573</v>
      </c>
    </row>
    <row r="233" spans="1:18" ht="21.6" customHeight="1" x14ac:dyDescent="0.25">
      <c r="A233" s="1">
        <f>IFERROR(IF(B233="","",SUBTOTAL(3,$B$9:$B233)),"-")</f>
        <v>225</v>
      </c>
      <c r="B233" s="2" t="s">
        <v>1757</v>
      </c>
      <c r="C233" s="7" t="s">
        <v>1758</v>
      </c>
      <c r="D233" s="3" t="s">
        <v>119</v>
      </c>
      <c r="E233" s="4">
        <v>44835</v>
      </c>
      <c r="F233" s="4">
        <v>44713</v>
      </c>
      <c r="G233" s="8" t="s">
        <v>117</v>
      </c>
      <c r="H233" s="5">
        <v>44277</v>
      </c>
      <c r="I233" s="3">
        <v>5</v>
      </c>
      <c r="J233" s="3" t="s">
        <v>118</v>
      </c>
      <c r="K233" s="6" t="s">
        <v>104</v>
      </c>
      <c r="L233" s="6" t="s">
        <v>105</v>
      </c>
      <c r="M233" s="3" t="s">
        <v>114</v>
      </c>
      <c r="N233" s="3" t="s">
        <v>1759</v>
      </c>
      <c r="O233" s="3" t="s">
        <v>1760</v>
      </c>
      <c r="P233" s="2" t="s">
        <v>1761</v>
      </c>
      <c r="Q233" s="2" t="s">
        <v>1573</v>
      </c>
      <c r="R233" s="2" t="s">
        <v>1573</v>
      </c>
    </row>
    <row r="234" spans="1:18" ht="21.6" customHeight="1" x14ac:dyDescent="0.25">
      <c r="A234" s="1">
        <f>IFERROR(IF(B234="","",SUBTOTAL(3,$B$9:$B234)),"-")</f>
        <v>226</v>
      </c>
      <c r="B234" s="2" t="s">
        <v>1762</v>
      </c>
      <c r="C234" s="7" t="s">
        <v>1763</v>
      </c>
      <c r="D234" s="3" t="s">
        <v>119</v>
      </c>
      <c r="E234" s="4">
        <v>45200</v>
      </c>
      <c r="F234" s="4">
        <v>44927</v>
      </c>
      <c r="G234" s="8" t="s">
        <v>1662</v>
      </c>
      <c r="H234" s="5">
        <v>44277</v>
      </c>
      <c r="I234" s="3">
        <v>5</v>
      </c>
      <c r="J234" s="3" t="s">
        <v>118</v>
      </c>
      <c r="K234" s="6" t="s">
        <v>104</v>
      </c>
      <c r="L234" s="6" t="s">
        <v>105</v>
      </c>
      <c r="M234" s="3" t="s">
        <v>114</v>
      </c>
      <c r="N234" s="3" t="s">
        <v>1764</v>
      </c>
      <c r="O234" s="3" t="s">
        <v>1765</v>
      </c>
      <c r="P234" s="2" t="s">
        <v>1766</v>
      </c>
      <c r="Q234" s="2" t="s">
        <v>1573</v>
      </c>
      <c r="R234" s="2" t="s">
        <v>1573</v>
      </c>
    </row>
    <row r="235" spans="1:18" ht="21.6" customHeight="1" x14ac:dyDescent="0.25">
      <c r="A235" s="1">
        <f>IFERROR(IF(B235="","",SUBTOTAL(3,$B$9:$B235)),"-")</f>
        <v>227</v>
      </c>
      <c r="B235" s="2" t="s">
        <v>1767</v>
      </c>
      <c r="C235" s="7" t="s">
        <v>1768</v>
      </c>
      <c r="D235" s="3" t="s">
        <v>644</v>
      </c>
      <c r="E235" s="4">
        <v>43922</v>
      </c>
      <c r="F235" s="4">
        <v>45292</v>
      </c>
      <c r="G235" s="8" t="s">
        <v>1769</v>
      </c>
      <c r="H235" s="5">
        <v>44277</v>
      </c>
      <c r="I235" s="3">
        <v>5</v>
      </c>
      <c r="J235" s="3" t="s">
        <v>118</v>
      </c>
      <c r="K235" s="6" t="s">
        <v>104</v>
      </c>
      <c r="L235" s="6" t="s">
        <v>105</v>
      </c>
      <c r="M235" s="3" t="s">
        <v>114</v>
      </c>
      <c r="N235" s="3" t="s">
        <v>1770</v>
      </c>
      <c r="O235" s="3" t="s">
        <v>1771</v>
      </c>
      <c r="P235" s="2" t="s">
        <v>1772</v>
      </c>
      <c r="Q235" s="2" t="s">
        <v>1573</v>
      </c>
      <c r="R235" s="2" t="s">
        <v>1573</v>
      </c>
    </row>
    <row r="236" spans="1:18" ht="21.6" customHeight="1" x14ac:dyDescent="0.25">
      <c r="A236" s="1">
        <f>IFERROR(IF(B236="","",SUBTOTAL(3,$B$9:$B236)),"-")</f>
        <v>228</v>
      </c>
      <c r="B236" s="2" t="s">
        <v>1773</v>
      </c>
      <c r="C236" s="7" t="s">
        <v>1774</v>
      </c>
      <c r="D236" s="3" t="s">
        <v>644</v>
      </c>
      <c r="E236" s="4">
        <v>43922</v>
      </c>
      <c r="F236" s="4">
        <v>45200</v>
      </c>
      <c r="G236" s="8" t="s">
        <v>1662</v>
      </c>
      <c r="H236" s="5">
        <v>44277</v>
      </c>
      <c r="I236" s="3">
        <v>5</v>
      </c>
      <c r="J236" s="3" t="s">
        <v>118</v>
      </c>
      <c r="K236" s="6" t="s">
        <v>104</v>
      </c>
      <c r="L236" s="6" t="s">
        <v>105</v>
      </c>
      <c r="M236" s="3" t="s">
        <v>114</v>
      </c>
      <c r="N236" s="3" t="s">
        <v>1775</v>
      </c>
      <c r="O236" s="3" t="s">
        <v>1776</v>
      </c>
      <c r="P236" s="2" t="s">
        <v>1777</v>
      </c>
      <c r="Q236" s="2" t="s">
        <v>1573</v>
      </c>
      <c r="R236" s="2" t="s">
        <v>1573</v>
      </c>
    </row>
    <row r="237" spans="1:18" ht="21.6" customHeight="1" x14ac:dyDescent="0.25">
      <c r="A237" s="1">
        <f>IFERROR(IF(B237="","",SUBTOTAL(3,$B$9:$B237)),"-")</f>
        <v>229</v>
      </c>
      <c r="B237" s="2" t="s">
        <v>1778</v>
      </c>
      <c r="C237" s="7" t="s">
        <v>1779</v>
      </c>
      <c r="D237" s="3" t="s">
        <v>644</v>
      </c>
      <c r="E237" s="4">
        <v>43922</v>
      </c>
      <c r="F237" s="4">
        <v>45139</v>
      </c>
      <c r="G237" s="8" t="s">
        <v>1645</v>
      </c>
      <c r="H237" s="5">
        <v>44277</v>
      </c>
      <c r="I237" s="3">
        <v>5</v>
      </c>
      <c r="J237" s="3" t="s">
        <v>118</v>
      </c>
      <c r="K237" s="6" t="s">
        <v>104</v>
      </c>
      <c r="L237" s="6" t="s">
        <v>105</v>
      </c>
      <c r="M237" s="3" t="s">
        <v>114</v>
      </c>
      <c r="N237" s="3" t="s">
        <v>1780</v>
      </c>
      <c r="O237" s="3" t="s">
        <v>1781</v>
      </c>
      <c r="P237" s="2" t="s">
        <v>1782</v>
      </c>
      <c r="Q237" s="2" t="s">
        <v>1573</v>
      </c>
      <c r="R237" s="2" t="s">
        <v>1573</v>
      </c>
    </row>
    <row r="238" spans="1:18" ht="21.6" customHeight="1" x14ac:dyDescent="0.25">
      <c r="A238" s="1">
        <f>IFERROR(IF(B238="","",SUBTOTAL(3,$B$9:$B238)),"-")</f>
        <v>230</v>
      </c>
      <c r="B238" s="2" t="s">
        <v>1783</v>
      </c>
      <c r="C238" s="7" t="s">
        <v>1784</v>
      </c>
      <c r="D238" s="3" t="s">
        <v>644</v>
      </c>
      <c r="E238" s="4">
        <v>43922</v>
      </c>
      <c r="F238" s="4">
        <v>45078</v>
      </c>
      <c r="G238" s="8" t="s">
        <v>1785</v>
      </c>
      <c r="H238" s="5">
        <v>44299</v>
      </c>
      <c r="I238" s="3">
        <v>3</v>
      </c>
      <c r="J238" s="3" t="s">
        <v>1786</v>
      </c>
      <c r="K238" s="6" t="s">
        <v>104</v>
      </c>
      <c r="L238" s="6" t="s">
        <v>105</v>
      </c>
      <c r="M238" s="3" t="s">
        <v>114</v>
      </c>
      <c r="N238" s="3" t="s">
        <v>1787</v>
      </c>
      <c r="O238" s="3" t="s">
        <v>1788</v>
      </c>
      <c r="P238" s="2" t="s">
        <v>1789</v>
      </c>
      <c r="Q238" s="2" t="s">
        <v>1573</v>
      </c>
      <c r="R238" s="2" t="s">
        <v>1573</v>
      </c>
    </row>
    <row r="239" spans="1:18" ht="21.6" customHeight="1" x14ac:dyDescent="0.25">
      <c r="A239" s="1">
        <f>IFERROR(IF(B239="","",SUBTOTAL(3,$B$9:$B239)),"-")</f>
        <v>231</v>
      </c>
      <c r="B239" s="2" t="s">
        <v>1790</v>
      </c>
      <c r="C239" s="7" t="s">
        <v>1791</v>
      </c>
      <c r="D239" s="3" t="s">
        <v>644</v>
      </c>
      <c r="E239" s="4">
        <v>43922</v>
      </c>
      <c r="F239" s="4">
        <v>45292</v>
      </c>
      <c r="G239" s="8" t="s">
        <v>1662</v>
      </c>
      <c r="H239" s="5">
        <v>45170</v>
      </c>
      <c r="I239" s="3">
        <v>5</v>
      </c>
      <c r="J239" s="3" t="s">
        <v>118</v>
      </c>
      <c r="K239" s="6" t="s">
        <v>104</v>
      </c>
      <c r="L239" s="6" t="s">
        <v>105</v>
      </c>
      <c r="M239" s="3" t="s">
        <v>114</v>
      </c>
      <c r="N239" s="3" t="s">
        <v>1522</v>
      </c>
      <c r="O239" s="3" t="s">
        <v>1792</v>
      </c>
      <c r="P239" s="2" t="s">
        <v>1793</v>
      </c>
      <c r="Q239" s="2" t="s">
        <v>1573</v>
      </c>
      <c r="R239" s="2" t="s">
        <v>1573</v>
      </c>
    </row>
    <row r="240" spans="1:18" ht="21.6" customHeight="1" x14ac:dyDescent="0.25">
      <c r="A240" s="1">
        <f>IFERROR(IF(B240="","",SUBTOTAL(3,$B$9:$B240)),"-")</f>
        <v>232</v>
      </c>
      <c r="B240" s="2" t="s">
        <v>1794</v>
      </c>
      <c r="C240" s="7" t="s">
        <v>1795</v>
      </c>
      <c r="D240" s="3" t="s">
        <v>644</v>
      </c>
      <c r="E240" s="4">
        <v>44105</v>
      </c>
      <c r="F240" s="4">
        <v>44682</v>
      </c>
      <c r="G240" s="8" t="s">
        <v>1662</v>
      </c>
      <c r="H240" s="5">
        <v>44277</v>
      </c>
      <c r="I240" s="3">
        <v>5</v>
      </c>
      <c r="J240" s="3" t="s">
        <v>1786</v>
      </c>
      <c r="K240" s="6" t="s">
        <v>104</v>
      </c>
      <c r="L240" s="6" t="s">
        <v>105</v>
      </c>
      <c r="M240" s="3" t="s">
        <v>114</v>
      </c>
      <c r="N240" s="3" t="s">
        <v>1796</v>
      </c>
      <c r="O240" s="3" t="s">
        <v>1797</v>
      </c>
      <c r="P240" s="2" t="s">
        <v>1798</v>
      </c>
      <c r="Q240" s="2" t="s">
        <v>1573</v>
      </c>
      <c r="R240" s="2" t="s">
        <v>1573</v>
      </c>
    </row>
    <row r="241" spans="1:18" ht="21.6" customHeight="1" x14ac:dyDescent="0.25">
      <c r="A241" s="1">
        <f>IFERROR(IF(B241="","",SUBTOTAL(3,$B$9:$B241)),"-")</f>
        <v>233</v>
      </c>
      <c r="B241" s="2" t="s">
        <v>1799</v>
      </c>
      <c r="C241" s="7" t="s">
        <v>1800</v>
      </c>
      <c r="D241" s="3" t="s">
        <v>108</v>
      </c>
      <c r="E241" s="4">
        <v>44652</v>
      </c>
      <c r="F241" s="4">
        <v>45261</v>
      </c>
      <c r="G241" s="8" t="s">
        <v>1801</v>
      </c>
      <c r="H241" s="5">
        <v>44816</v>
      </c>
      <c r="I241" s="3">
        <v>14</v>
      </c>
      <c r="J241" s="3" t="s">
        <v>103</v>
      </c>
      <c r="K241" s="6" t="s">
        <v>104</v>
      </c>
      <c r="L241" s="6" t="s">
        <v>105</v>
      </c>
      <c r="M241" s="3" t="s">
        <v>517</v>
      </c>
      <c r="N241" s="3" t="s">
        <v>1802</v>
      </c>
      <c r="O241" s="3" t="s">
        <v>1803</v>
      </c>
      <c r="P241" s="2" t="s">
        <v>1804</v>
      </c>
      <c r="Q241" s="2" t="s">
        <v>1805</v>
      </c>
      <c r="R241" s="2" t="s">
        <v>1805</v>
      </c>
    </row>
    <row r="242" spans="1:18" ht="21.6" customHeight="1" x14ac:dyDescent="0.25">
      <c r="A242" s="1">
        <f>IFERROR(IF(B242="","",SUBTOTAL(3,$B$9:$B242)),"-")</f>
        <v>234</v>
      </c>
      <c r="B242" s="2" t="s">
        <v>1806</v>
      </c>
      <c r="C242" s="7" t="s">
        <v>1807</v>
      </c>
      <c r="D242" s="3" t="s">
        <v>108</v>
      </c>
      <c r="E242" s="4">
        <v>42278</v>
      </c>
      <c r="F242" s="4">
        <v>44621</v>
      </c>
      <c r="G242" s="8" t="s">
        <v>1808</v>
      </c>
      <c r="H242" s="5">
        <v>44567</v>
      </c>
      <c r="I242" s="3">
        <v>12</v>
      </c>
      <c r="J242" s="3" t="s">
        <v>103</v>
      </c>
      <c r="K242" s="6" t="s">
        <v>106</v>
      </c>
      <c r="L242" s="6" t="s">
        <v>105</v>
      </c>
      <c r="M242" s="3" t="s">
        <v>109</v>
      </c>
      <c r="N242" s="3" t="s">
        <v>1809</v>
      </c>
      <c r="O242" s="3" t="s">
        <v>1810</v>
      </c>
      <c r="P242" s="2" t="s">
        <v>1811</v>
      </c>
      <c r="Q242" s="2" t="s">
        <v>1805</v>
      </c>
      <c r="R242" s="2" t="s">
        <v>1805</v>
      </c>
    </row>
    <row r="243" spans="1:18" ht="21.6" customHeight="1" x14ac:dyDescent="0.25">
      <c r="A243" s="1">
        <f>IFERROR(IF(B243="","",SUBTOTAL(3,$B$9:$B243)),"-")</f>
        <v>235</v>
      </c>
      <c r="B243" s="2" t="s">
        <v>1812</v>
      </c>
      <c r="C243" s="7" t="s">
        <v>1813</v>
      </c>
      <c r="D243" s="3" t="s">
        <v>122</v>
      </c>
      <c r="E243" s="4">
        <v>44470</v>
      </c>
      <c r="F243" s="4">
        <v>44986</v>
      </c>
      <c r="G243" s="8" t="s">
        <v>1814</v>
      </c>
      <c r="H243" s="5">
        <v>45075</v>
      </c>
      <c r="I243" s="3">
        <v>11</v>
      </c>
      <c r="J243" s="3" t="s">
        <v>103</v>
      </c>
      <c r="K243" s="6" t="s">
        <v>106</v>
      </c>
      <c r="L243" s="6" t="s">
        <v>105</v>
      </c>
      <c r="M243" s="3" t="s">
        <v>124</v>
      </c>
      <c r="N243" s="3" t="s">
        <v>1815</v>
      </c>
      <c r="O243" s="3" t="s">
        <v>1816</v>
      </c>
      <c r="P243" s="2" t="s">
        <v>1817</v>
      </c>
      <c r="Q243" s="2" t="s">
        <v>1805</v>
      </c>
      <c r="R243" s="2" t="s">
        <v>1805</v>
      </c>
    </row>
    <row r="244" spans="1:18" ht="21.6" customHeight="1" x14ac:dyDescent="0.25">
      <c r="A244" s="1">
        <f>IFERROR(IF(B244="","",SUBTOTAL(3,$B$9:$B244)),"-")</f>
        <v>236</v>
      </c>
      <c r="B244" s="2" t="s">
        <v>1818</v>
      </c>
      <c r="C244" s="7" t="s">
        <v>1819</v>
      </c>
      <c r="D244" s="3" t="s">
        <v>122</v>
      </c>
      <c r="E244" s="4">
        <v>43191</v>
      </c>
      <c r="F244" s="4">
        <v>44621</v>
      </c>
      <c r="G244" s="8" t="s">
        <v>1820</v>
      </c>
      <c r="H244" s="5">
        <v>45075</v>
      </c>
      <c r="I244" s="3">
        <v>11</v>
      </c>
      <c r="J244" s="3" t="s">
        <v>103</v>
      </c>
      <c r="K244" s="6" t="s">
        <v>106</v>
      </c>
      <c r="L244" s="6" t="s">
        <v>105</v>
      </c>
      <c r="M244" s="3" t="s">
        <v>124</v>
      </c>
      <c r="N244" s="3" t="s">
        <v>1821</v>
      </c>
      <c r="O244" s="3" t="s">
        <v>1822</v>
      </c>
      <c r="P244" s="2" t="s">
        <v>1823</v>
      </c>
      <c r="Q244" s="2" t="s">
        <v>1805</v>
      </c>
      <c r="R244" s="2" t="s">
        <v>1805</v>
      </c>
    </row>
    <row r="245" spans="1:18" ht="21.6" customHeight="1" x14ac:dyDescent="0.25">
      <c r="A245" s="1">
        <f>IFERROR(IF(B245="","",SUBTOTAL(3,$B$9:$B245)),"-")</f>
        <v>237</v>
      </c>
      <c r="B245" s="2" t="s">
        <v>1824</v>
      </c>
      <c r="C245" s="7" t="s">
        <v>1825</v>
      </c>
      <c r="D245" s="3" t="s">
        <v>110</v>
      </c>
      <c r="E245" s="4">
        <v>43922</v>
      </c>
      <c r="F245" s="4">
        <v>44652</v>
      </c>
      <c r="G245" s="8" t="s">
        <v>1826</v>
      </c>
      <c r="H245" s="5">
        <v>44231</v>
      </c>
      <c r="I245" s="3">
        <v>9</v>
      </c>
      <c r="J245" s="3" t="s">
        <v>107</v>
      </c>
      <c r="K245" s="6" t="s">
        <v>106</v>
      </c>
      <c r="L245" s="6" t="s">
        <v>105</v>
      </c>
      <c r="M245" s="3" t="s">
        <v>112</v>
      </c>
      <c r="N245" s="3" t="s">
        <v>1827</v>
      </c>
      <c r="O245" s="3" t="s">
        <v>1828</v>
      </c>
      <c r="P245" s="2" t="s">
        <v>1829</v>
      </c>
      <c r="Q245" s="2" t="s">
        <v>1805</v>
      </c>
      <c r="R245" s="2" t="s">
        <v>1805</v>
      </c>
    </row>
    <row r="246" spans="1:18" ht="21.6" customHeight="1" x14ac:dyDescent="0.25">
      <c r="A246" s="1">
        <f>IFERROR(IF(B246="","",SUBTOTAL(3,$B$9:$B246)),"-")</f>
        <v>238</v>
      </c>
      <c r="B246" s="2" t="s">
        <v>1830</v>
      </c>
      <c r="C246" s="7" t="s">
        <v>1831</v>
      </c>
      <c r="D246" s="3" t="s">
        <v>110</v>
      </c>
      <c r="E246" s="4">
        <v>44652</v>
      </c>
      <c r="F246" s="4">
        <v>44743</v>
      </c>
      <c r="G246" s="8" t="s">
        <v>1832</v>
      </c>
      <c r="H246" s="5">
        <v>44280</v>
      </c>
      <c r="I246" s="3">
        <v>9</v>
      </c>
      <c r="J246" s="3" t="s">
        <v>107</v>
      </c>
      <c r="K246" s="6" t="s">
        <v>106</v>
      </c>
      <c r="L246" s="6" t="s">
        <v>105</v>
      </c>
      <c r="M246" s="3" t="s">
        <v>112</v>
      </c>
      <c r="N246" s="3" t="s">
        <v>1833</v>
      </c>
      <c r="O246" s="3" t="s">
        <v>1834</v>
      </c>
      <c r="P246" s="2" t="s">
        <v>1835</v>
      </c>
      <c r="Q246" s="2" t="s">
        <v>1805</v>
      </c>
      <c r="R246" s="2" t="s">
        <v>1805</v>
      </c>
    </row>
    <row r="247" spans="1:18" ht="21.6" customHeight="1" x14ac:dyDescent="0.25">
      <c r="A247" s="1">
        <f>IFERROR(IF(B247="","",SUBTOTAL(3,$B$9:$B247)),"-")</f>
        <v>239</v>
      </c>
      <c r="B247" s="2" t="s">
        <v>1836</v>
      </c>
      <c r="C247" s="7" t="s">
        <v>1837</v>
      </c>
      <c r="D247" s="3" t="s">
        <v>515</v>
      </c>
      <c r="E247" s="4">
        <v>43922</v>
      </c>
      <c r="F247" s="4">
        <v>44986</v>
      </c>
      <c r="G247" s="8" t="s">
        <v>1838</v>
      </c>
      <c r="H247" s="5">
        <v>44835</v>
      </c>
      <c r="I247" s="3">
        <v>7</v>
      </c>
      <c r="J247" s="3" t="s">
        <v>103</v>
      </c>
      <c r="K247" s="6" t="s">
        <v>104</v>
      </c>
      <c r="L247" s="6" t="s">
        <v>105</v>
      </c>
      <c r="M247" s="3" t="s">
        <v>114</v>
      </c>
      <c r="N247" s="3" t="s">
        <v>1839</v>
      </c>
      <c r="O247" s="3" t="s">
        <v>1840</v>
      </c>
      <c r="P247" s="2" t="s">
        <v>1841</v>
      </c>
      <c r="Q247" s="2" t="s">
        <v>1805</v>
      </c>
      <c r="R247" s="2" t="s">
        <v>1805</v>
      </c>
    </row>
    <row r="248" spans="1:18" ht="21.6" customHeight="1" x14ac:dyDescent="0.25">
      <c r="A248" s="1">
        <f>IFERROR(IF(B248="","",SUBTOTAL(3,$B$9:$B248)),"-")</f>
        <v>240</v>
      </c>
      <c r="B248" s="2" t="s">
        <v>1842</v>
      </c>
      <c r="C248" s="7" t="s">
        <v>1843</v>
      </c>
      <c r="D248" s="3" t="s">
        <v>113</v>
      </c>
      <c r="E248" s="4">
        <v>41365</v>
      </c>
      <c r="F248" s="4">
        <v>44621</v>
      </c>
      <c r="G248" s="8" t="s">
        <v>1844</v>
      </c>
      <c r="H248" s="5">
        <v>44277</v>
      </c>
      <c r="I248" s="3">
        <v>6</v>
      </c>
      <c r="J248" s="3" t="s">
        <v>120</v>
      </c>
      <c r="K248" s="6" t="s">
        <v>106</v>
      </c>
      <c r="L248" s="6" t="s">
        <v>105</v>
      </c>
      <c r="M248" s="3" t="s">
        <v>114</v>
      </c>
      <c r="N248" s="3" t="s">
        <v>1845</v>
      </c>
      <c r="O248" s="3" t="s">
        <v>1846</v>
      </c>
      <c r="P248" s="2" t="s">
        <v>1847</v>
      </c>
      <c r="Q248" s="2" t="s">
        <v>1805</v>
      </c>
      <c r="R248" s="2" t="s">
        <v>1805</v>
      </c>
    </row>
    <row r="249" spans="1:18" ht="21.6" customHeight="1" x14ac:dyDescent="0.25">
      <c r="A249" s="1">
        <f>IFERROR(IF(B249="","",SUBTOTAL(3,$B$9:$B249)),"-")</f>
        <v>241</v>
      </c>
      <c r="B249" s="2" t="s">
        <v>1848</v>
      </c>
      <c r="C249" s="7" t="s">
        <v>1849</v>
      </c>
      <c r="D249" s="3" t="s">
        <v>113</v>
      </c>
      <c r="E249" s="4">
        <v>42826</v>
      </c>
      <c r="F249" s="4">
        <v>44986</v>
      </c>
      <c r="G249" s="8" t="s">
        <v>1850</v>
      </c>
      <c r="H249" s="5">
        <v>44277</v>
      </c>
      <c r="I249" s="3">
        <v>7</v>
      </c>
      <c r="J249" s="3" t="s">
        <v>111</v>
      </c>
      <c r="K249" s="6" t="s">
        <v>106</v>
      </c>
      <c r="L249" s="6" t="s">
        <v>105</v>
      </c>
      <c r="M249" s="3" t="s">
        <v>114</v>
      </c>
      <c r="N249" s="3" t="s">
        <v>1851</v>
      </c>
      <c r="O249" s="3" t="s">
        <v>1852</v>
      </c>
      <c r="P249" s="2" t="s">
        <v>1853</v>
      </c>
      <c r="Q249" s="2" t="s">
        <v>1805</v>
      </c>
      <c r="R249" s="2" t="s">
        <v>1805</v>
      </c>
    </row>
    <row r="250" spans="1:18" ht="21.6" customHeight="1" x14ac:dyDescent="0.25">
      <c r="A250" s="1">
        <f>IFERROR(IF(B250="","",SUBTOTAL(3,$B$9:$B250)),"-")</f>
        <v>242</v>
      </c>
      <c r="B250" s="2" t="s">
        <v>1854</v>
      </c>
      <c r="C250" s="7" t="s">
        <v>1855</v>
      </c>
      <c r="D250" s="3" t="s">
        <v>113</v>
      </c>
      <c r="E250" s="4">
        <v>43922</v>
      </c>
      <c r="F250" s="4">
        <v>44986</v>
      </c>
      <c r="G250" s="8" t="s">
        <v>683</v>
      </c>
      <c r="H250" s="5">
        <v>44564</v>
      </c>
      <c r="I250" s="3">
        <v>6</v>
      </c>
      <c r="J250" s="3" t="s">
        <v>120</v>
      </c>
      <c r="K250" s="6" t="s">
        <v>106</v>
      </c>
      <c r="L250" s="6" t="s">
        <v>105</v>
      </c>
      <c r="M250" s="3" t="s">
        <v>114</v>
      </c>
      <c r="N250" s="3" t="s">
        <v>1856</v>
      </c>
      <c r="O250" s="3" t="s">
        <v>1857</v>
      </c>
      <c r="P250" s="2" t="s">
        <v>1858</v>
      </c>
      <c r="Q250" s="2" t="s">
        <v>1805</v>
      </c>
      <c r="R250" s="2" t="s">
        <v>1805</v>
      </c>
    </row>
    <row r="251" spans="1:18" ht="21.6" customHeight="1" x14ac:dyDescent="0.25">
      <c r="A251" s="1">
        <f>IFERROR(IF(B251="","",SUBTOTAL(3,$B$9:$B251)),"-")</f>
        <v>243</v>
      </c>
      <c r="B251" s="2" t="s">
        <v>1859</v>
      </c>
      <c r="C251" s="7" t="s">
        <v>1860</v>
      </c>
      <c r="D251" s="3" t="s">
        <v>113</v>
      </c>
      <c r="E251" s="4">
        <v>44105</v>
      </c>
      <c r="F251" s="4">
        <v>45292</v>
      </c>
      <c r="G251" s="8" t="s">
        <v>1861</v>
      </c>
      <c r="H251" s="5">
        <v>44277</v>
      </c>
      <c r="I251" s="3">
        <v>7</v>
      </c>
      <c r="J251" s="3" t="s">
        <v>107</v>
      </c>
      <c r="K251" s="6" t="s">
        <v>106</v>
      </c>
      <c r="L251" s="6" t="s">
        <v>105</v>
      </c>
      <c r="M251" s="3" t="s">
        <v>114</v>
      </c>
      <c r="N251" s="3" t="s">
        <v>1862</v>
      </c>
      <c r="O251" s="3" t="s">
        <v>1863</v>
      </c>
      <c r="P251" s="2" t="s">
        <v>1864</v>
      </c>
      <c r="Q251" s="2" t="s">
        <v>1805</v>
      </c>
      <c r="R251" s="2" t="s">
        <v>1805</v>
      </c>
    </row>
    <row r="252" spans="1:18" ht="21.6" customHeight="1" x14ac:dyDescent="0.25">
      <c r="A252" s="1">
        <f>IFERROR(IF(B252="","",SUBTOTAL(3,$B$9:$B252)),"-")</f>
        <v>244</v>
      </c>
      <c r="B252" s="2" t="s">
        <v>1865</v>
      </c>
      <c r="C252" s="7" t="s">
        <v>1866</v>
      </c>
      <c r="D252" s="3" t="s">
        <v>113</v>
      </c>
      <c r="E252" s="4">
        <v>44652</v>
      </c>
      <c r="F252" s="4">
        <v>45292</v>
      </c>
      <c r="G252" s="8" t="s">
        <v>1861</v>
      </c>
      <c r="H252" s="5">
        <v>44564</v>
      </c>
      <c r="I252" s="3">
        <v>7</v>
      </c>
      <c r="J252" s="3" t="s">
        <v>107</v>
      </c>
      <c r="K252" s="6" t="s">
        <v>106</v>
      </c>
      <c r="L252" s="6" t="s">
        <v>105</v>
      </c>
      <c r="M252" s="3" t="s">
        <v>114</v>
      </c>
      <c r="N252" s="3" t="s">
        <v>1867</v>
      </c>
      <c r="O252" s="3" t="s">
        <v>1868</v>
      </c>
      <c r="P252" s="2" t="s">
        <v>1869</v>
      </c>
      <c r="Q252" s="2" t="s">
        <v>1805</v>
      </c>
      <c r="R252" s="2" t="s">
        <v>1805</v>
      </c>
    </row>
    <row r="253" spans="1:18" ht="21.6" customHeight="1" x14ac:dyDescent="0.25">
      <c r="A253" s="1">
        <f>IFERROR(IF(B253="","",SUBTOTAL(3,$B$9:$B253)),"-")</f>
        <v>245</v>
      </c>
      <c r="B253" s="2" t="s">
        <v>1870</v>
      </c>
      <c r="C253" s="7" t="s">
        <v>1871</v>
      </c>
      <c r="D253" s="3" t="s">
        <v>113</v>
      </c>
      <c r="E253" s="4">
        <v>44652</v>
      </c>
      <c r="F253" s="4">
        <v>45200</v>
      </c>
      <c r="G253" s="8" t="s">
        <v>1872</v>
      </c>
      <c r="H253" s="5">
        <v>45017</v>
      </c>
      <c r="I253" s="3">
        <v>7</v>
      </c>
      <c r="J253" s="3" t="s">
        <v>103</v>
      </c>
      <c r="K253" s="6" t="s">
        <v>106</v>
      </c>
      <c r="L253" s="6" t="s">
        <v>105</v>
      </c>
      <c r="M253" s="3" t="s">
        <v>114</v>
      </c>
      <c r="N253" s="3" t="s">
        <v>1873</v>
      </c>
      <c r="O253" s="3" t="s">
        <v>1874</v>
      </c>
      <c r="P253" s="2" t="s">
        <v>1875</v>
      </c>
      <c r="Q253" s="2" t="s">
        <v>1805</v>
      </c>
      <c r="R253" s="2" t="s">
        <v>1805</v>
      </c>
    </row>
    <row r="254" spans="1:18" ht="21.6" customHeight="1" x14ac:dyDescent="0.25">
      <c r="A254" s="1">
        <f>IFERROR(IF(B254="","",SUBTOTAL(3,$B$9:$B254)),"-")</f>
        <v>246</v>
      </c>
      <c r="B254" s="2" t="s">
        <v>1876</v>
      </c>
      <c r="C254" s="7" t="s">
        <v>1877</v>
      </c>
      <c r="D254" s="3" t="s">
        <v>113</v>
      </c>
      <c r="E254" s="4">
        <v>45139</v>
      </c>
      <c r="F254" s="4">
        <v>44927</v>
      </c>
      <c r="G254" s="8" t="s">
        <v>1878</v>
      </c>
      <c r="H254" s="5">
        <v>45139</v>
      </c>
      <c r="I254" s="3">
        <v>7</v>
      </c>
      <c r="J254" s="3" t="s">
        <v>107</v>
      </c>
      <c r="K254" s="6" t="s">
        <v>106</v>
      </c>
      <c r="L254" s="6" t="s">
        <v>105</v>
      </c>
      <c r="M254" s="3" t="s">
        <v>114</v>
      </c>
      <c r="N254" s="3" t="s">
        <v>1879</v>
      </c>
      <c r="O254" s="3" t="s">
        <v>1880</v>
      </c>
      <c r="P254" s="2" t="s">
        <v>1881</v>
      </c>
      <c r="Q254" s="2" t="s">
        <v>1805</v>
      </c>
      <c r="R254" s="2" t="s">
        <v>1805</v>
      </c>
    </row>
    <row r="255" spans="1:18" ht="21.6" customHeight="1" x14ac:dyDescent="0.25">
      <c r="A255" s="1">
        <f>IFERROR(IF(B255="","",SUBTOTAL(3,$B$9:$B255)),"-")</f>
        <v>247</v>
      </c>
      <c r="B255" s="2" t="s">
        <v>1882</v>
      </c>
      <c r="C255" s="7" t="s">
        <v>1883</v>
      </c>
      <c r="D255" s="3" t="s">
        <v>110</v>
      </c>
      <c r="E255" s="4">
        <v>44835</v>
      </c>
      <c r="F255" s="4">
        <v>45292</v>
      </c>
      <c r="G255" s="8" t="s">
        <v>1844</v>
      </c>
      <c r="H255" s="5">
        <v>45017</v>
      </c>
      <c r="I255" s="3">
        <v>6</v>
      </c>
      <c r="J255" s="3" t="s">
        <v>120</v>
      </c>
      <c r="K255" s="6" t="s">
        <v>106</v>
      </c>
      <c r="L255" s="6" t="s">
        <v>105</v>
      </c>
      <c r="M255" s="3" t="s">
        <v>114</v>
      </c>
      <c r="N255" s="3" t="s">
        <v>1884</v>
      </c>
      <c r="O255" s="3" t="s">
        <v>1885</v>
      </c>
      <c r="P255" s="2" t="s">
        <v>1886</v>
      </c>
      <c r="Q255" s="2" t="s">
        <v>1805</v>
      </c>
      <c r="R255" s="2" t="s">
        <v>1805</v>
      </c>
    </row>
    <row r="256" spans="1:18" ht="21.6" customHeight="1" x14ac:dyDescent="0.25">
      <c r="A256" s="1">
        <f>IFERROR(IF(B256="","",SUBTOTAL(3,$B$9:$B256)),"-")</f>
        <v>248</v>
      </c>
      <c r="B256" s="2" t="s">
        <v>1887</v>
      </c>
      <c r="C256" s="7" t="s">
        <v>1888</v>
      </c>
      <c r="D256" s="3" t="s">
        <v>110</v>
      </c>
      <c r="E256" s="4">
        <v>45200</v>
      </c>
      <c r="F256" s="4">
        <v>44927</v>
      </c>
      <c r="G256" s="8" t="s">
        <v>1889</v>
      </c>
      <c r="H256" s="5">
        <v>44236</v>
      </c>
      <c r="I256" s="3">
        <v>7</v>
      </c>
      <c r="J256" s="3" t="s">
        <v>111</v>
      </c>
      <c r="K256" s="6" t="s">
        <v>106</v>
      </c>
      <c r="L256" s="6" t="s">
        <v>105</v>
      </c>
      <c r="M256" s="3" t="s">
        <v>114</v>
      </c>
      <c r="N256" s="3" t="s">
        <v>1890</v>
      </c>
      <c r="O256" s="3" t="s">
        <v>1891</v>
      </c>
      <c r="P256" s="2" t="s">
        <v>1892</v>
      </c>
      <c r="Q256" s="2" t="s">
        <v>1805</v>
      </c>
      <c r="R256" s="2" t="s">
        <v>1805</v>
      </c>
    </row>
    <row r="257" spans="1:18" ht="21.6" customHeight="1" x14ac:dyDescent="0.25">
      <c r="A257" s="1">
        <f>IFERROR(IF(B257="","",SUBTOTAL(3,$B$9:$B257)),"-")</f>
        <v>249</v>
      </c>
      <c r="B257" s="2" t="s">
        <v>1893</v>
      </c>
      <c r="C257" s="7" t="s">
        <v>1894</v>
      </c>
      <c r="D257" s="3" t="s">
        <v>115</v>
      </c>
      <c r="E257" s="4">
        <v>41000</v>
      </c>
      <c r="F257" s="4">
        <v>44986</v>
      </c>
      <c r="G257" s="8" t="s">
        <v>612</v>
      </c>
      <c r="H257" s="5">
        <v>44277</v>
      </c>
      <c r="I257" s="3">
        <v>5</v>
      </c>
      <c r="J257" s="3" t="s">
        <v>118</v>
      </c>
      <c r="K257" s="6" t="s">
        <v>106</v>
      </c>
      <c r="L257" s="6" t="s">
        <v>105</v>
      </c>
      <c r="M257" s="3" t="s">
        <v>114</v>
      </c>
      <c r="N257" s="3" t="s">
        <v>1895</v>
      </c>
      <c r="O257" s="3" t="s">
        <v>1896</v>
      </c>
      <c r="P257" s="2" t="s">
        <v>1897</v>
      </c>
      <c r="Q257" s="2" t="s">
        <v>1805</v>
      </c>
      <c r="R257" s="2" t="s">
        <v>1805</v>
      </c>
    </row>
    <row r="258" spans="1:18" ht="21.6" customHeight="1" x14ac:dyDescent="0.25">
      <c r="A258" s="1">
        <f>IFERROR(IF(B258="","",SUBTOTAL(3,$B$9:$B258)),"-")</f>
        <v>250</v>
      </c>
      <c r="B258" s="2" t="s">
        <v>1898</v>
      </c>
      <c r="C258" s="7" t="s">
        <v>1899</v>
      </c>
      <c r="D258" s="3" t="s">
        <v>115</v>
      </c>
      <c r="E258" s="4">
        <v>43922</v>
      </c>
      <c r="F258" s="4">
        <v>45292</v>
      </c>
      <c r="G258" s="8" t="s">
        <v>1900</v>
      </c>
      <c r="H258" s="5">
        <v>44277</v>
      </c>
      <c r="I258" s="3">
        <v>6</v>
      </c>
      <c r="J258" s="3" t="s">
        <v>120</v>
      </c>
      <c r="K258" s="6" t="s">
        <v>106</v>
      </c>
      <c r="L258" s="6" t="s">
        <v>105</v>
      </c>
      <c r="M258" s="3" t="s">
        <v>114</v>
      </c>
      <c r="N258" s="3" t="s">
        <v>1901</v>
      </c>
      <c r="O258" s="3" t="s">
        <v>1902</v>
      </c>
      <c r="P258" s="2" t="s">
        <v>1903</v>
      </c>
      <c r="Q258" s="2" t="s">
        <v>1805</v>
      </c>
      <c r="R258" s="2" t="s">
        <v>1805</v>
      </c>
    </row>
    <row r="259" spans="1:18" ht="21.6" customHeight="1" x14ac:dyDescent="0.25">
      <c r="A259" s="1">
        <f>IFERROR(IF(B259="","",SUBTOTAL(3,$B$9:$B259)),"-")</f>
        <v>251</v>
      </c>
      <c r="B259" s="2" t="s">
        <v>1904</v>
      </c>
      <c r="C259" s="7" t="s">
        <v>1905</v>
      </c>
      <c r="D259" s="3" t="s">
        <v>115</v>
      </c>
      <c r="E259" s="4">
        <v>43922</v>
      </c>
      <c r="F259" s="4">
        <v>44621</v>
      </c>
      <c r="G259" s="8" t="s">
        <v>1906</v>
      </c>
      <c r="H259" s="5">
        <v>44531</v>
      </c>
      <c r="I259" s="3">
        <v>7</v>
      </c>
      <c r="J259" s="3" t="s">
        <v>107</v>
      </c>
      <c r="K259" s="6" t="s">
        <v>106</v>
      </c>
      <c r="L259" s="6" t="s">
        <v>105</v>
      </c>
      <c r="M259" s="3" t="s">
        <v>114</v>
      </c>
      <c r="N259" s="3" t="s">
        <v>1907</v>
      </c>
      <c r="O259" s="3" t="s">
        <v>1908</v>
      </c>
      <c r="P259" s="2" t="s">
        <v>1909</v>
      </c>
      <c r="Q259" s="2" t="s">
        <v>1805</v>
      </c>
      <c r="R259" s="2" t="s">
        <v>1805</v>
      </c>
    </row>
    <row r="260" spans="1:18" ht="21.6" customHeight="1" x14ac:dyDescent="0.25">
      <c r="A260" s="1">
        <f>IFERROR(IF(B260="","",SUBTOTAL(3,$B$9:$B260)),"-")</f>
        <v>252</v>
      </c>
      <c r="B260" s="2" t="s">
        <v>1910</v>
      </c>
      <c r="C260" s="7" t="s">
        <v>1911</v>
      </c>
      <c r="D260" s="3" t="s">
        <v>115</v>
      </c>
      <c r="E260" s="4">
        <v>43922</v>
      </c>
      <c r="F260" s="4">
        <v>45292</v>
      </c>
      <c r="G260" s="8" t="s">
        <v>1861</v>
      </c>
      <c r="H260" s="5">
        <v>44564</v>
      </c>
      <c r="I260" s="3">
        <v>7</v>
      </c>
      <c r="J260" s="3" t="s">
        <v>107</v>
      </c>
      <c r="K260" s="6" t="s">
        <v>106</v>
      </c>
      <c r="L260" s="6" t="s">
        <v>105</v>
      </c>
      <c r="M260" s="3" t="s">
        <v>114</v>
      </c>
      <c r="N260" s="3" t="s">
        <v>1912</v>
      </c>
      <c r="O260" s="3" t="s">
        <v>1913</v>
      </c>
      <c r="P260" s="2" t="s">
        <v>1914</v>
      </c>
      <c r="Q260" s="2" t="s">
        <v>1805</v>
      </c>
      <c r="R260" s="2" t="s">
        <v>1805</v>
      </c>
    </row>
    <row r="261" spans="1:18" ht="21.6" customHeight="1" x14ac:dyDescent="0.25">
      <c r="A261" s="1">
        <f>IFERROR(IF(B261="","",SUBTOTAL(3,$B$9:$B261)),"-")</f>
        <v>253</v>
      </c>
      <c r="B261" s="2" t="s">
        <v>1915</v>
      </c>
      <c r="C261" s="7" t="s">
        <v>1916</v>
      </c>
      <c r="D261" s="3" t="s">
        <v>115</v>
      </c>
      <c r="E261" s="4">
        <v>44470</v>
      </c>
      <c r="F261" s="4">
        <v>45292</v>
      </c>
      <c r="G261" s="8" t="s">
        <v>1917</v>
      </c>
      <c r="H261" s="5">
        <v>44349</v>
      </c>
      <c r="I261" s="3">
        <v>7</v>
      </c>
      <c r="J261" s="3" t="s">
        <v>107</v>
      </c>
      <c r="K261" s="6" t="s">
        <v>106</v>
      </c>
      <c r="L261" s="6" t="s">
        <v>105</v>
      </c>
      <c r="M261" s="3" t="s">
        <v>114</v>
      </c>
      <c r="N261" s="3" t="s">
        <v>1918</v>
      </c>
      <c r="O261" s="3" t="s">
        <v>1919</v>
      </c>
      <c r="P261" s="2" t="s">
        <v>1920</v>
      </c>
      <c r="Q261" s="2" t="s">
        <v>1805</v>
      </c>
      <c r="R261" s="2" t="s">
        <v>1805</v>
      </c>
    </row>
    <row r="262" spans="1:18" ht="21.6" customHeight="1" x14ac:dyDescent="0.25">
      <c r="A262" s="1">
        <f>IFERROR(IF(B262="","",SUBTOTAL(3,$B$9:$B262)),"-")</f>
        <v>254</v>
      </c>
      <c r="B262" s="2" t="s">
        <v>1921</v>
      </c>
      <c r="C262" s="7" t="s">
        <v>1922</v>
      </c>
      <c r="D262" s="3" t="s">
        <v>115</v>
      </c>
      <c r="E262" s="4">
        <v>44470</v>
      </c>
      <c r="F262" s="4">
        <v>45292</v>
      </c>
      <c r="G262" s="8" t="s">
        <v>1923</v>
      </c>
      <c r="H262" s="5">
        <v>44564</v>
      </c>
      <c r="I262" s="3">
        <v>6</v>
      </c>
      <c r="J262" s="3" t="s">
        <v>120</v>
      </c>
      <c r="K262" s="6" t="s">
        <v>106</v>
      </c>
      <c r="L262" s="6" t="s">
        <v>105</v>
      </c>
      <c r="M262" s="3" t="s">
        <v>114</v>
      </c>
      <c r="N262" s="3" t="s">
        <v>1924</v>
      </c>
      <c r="O262" s="3" t="s">
        <v>1925</v>
      </c>
      <c r="P262" s="2" t="s">
        <v>1926</v>
      </c>
      <c r="Q262" s="2" t="s">
        <v>1805</v>
      </c>
      <c r="R262" s="2" t="s">
        <v>1805</v>
      </c>
    </row>
    <row r="263" spans="1:18" ht="21.6" customHeight="1" x14ac:dyDescent="0.25">
      <c r="A263" s="1">
        <f>IFERROR(IF(B263="","",SUBTOTAL(3,$B$9:$B263)),"-")</f>
        <v>255</v>
      </c>
      <c r="B263" s="2" t="s">
        <v>1927</v>
      </c>
      <c r="C263" s="7" t="s">
        <v>1928</v>
      </c>
      <c r="D263" s="3" t="s">
        <v>115</v>
      </c>
      <c r="E263" s="4">
        <v>44652</v>
      </c>
      <c r="F263" s="4">
        <v>45292</v>
      </c>
      <c r="G263" s="8" t="s">
        <v>1929</v>
      </c>
      <c r="H263" s="5">
        <v>44277</v>
      </c>
      <c r="I263" s="3">
        <v>6</v>
      </c>
      <c r="J263" s="3" t="s">
        <v>107</v>
      </c>
      <c r="K263" s="6" t="s">
        <v>106</v>
      </c>
      <c r="L263" s="6" t="s">
        <v>105</v>
      </c>
      <c r="M263" s="3" t="s">
        <v>114</v>
      </c>
      <c r="N263" s="3" t="s">
        <v>1930</v>
      </c>
      <c r="O263" s="3" t="s">
        <v>1931</v>
      </c>
      <c r="P263" s="2" t="s">
        <v>1932</v>
      </c>
      <c r="Q263" s="2" t="s">
        <v>1805</v>
      </c>
      <c r="R263" s="2" t="s">
        <v>1805</v>
      </c>
    </row>
    <row r="264" spans="1:18" ht="21.6" customHeight="1" x14ac:dyDescent="0.25">
      <c r="A264" s="1">
        <f>IFERROR(IF(B264="","",SUBTOTAL(3,$B$9:$B264)),"-")</f>
        <v>256</v>
      </c>
      <c r="B264" s="2" t="s">
        <v>1933</v>
      </c>
      <c r="C264" s="7" t="s">
        <v>1934</v>
      </c>
      <c r="D264" s="3" t="s">
        <v>115</v>
      </c>
      <c r="E264" s="4">
        <v>44652</v>
      </c>
      <c r="F264" s="4">
        <v>44986</v>
      </c>
      <c r="G264" s="8" t="s">
        <v>1929</v>
      </c>
      <c r="H264" s="5">
        <v>44277</v>
      </c>
      <c r="I264" s="3">
        <v>6</v>
      </c>
      <c r="J264" s="3" t="s">
        <v>107</v>
      </c>
      <c r="K264" s="6" t="s">
        <v>106</v>
      </c>
      <c r="L264" s="6" t="s">
        <v>105</v>
      </c>
      <c r="M264" s="3" t="s">
        <v>114</v>
      </c>
      <c r="N264" s="3" t="s">
        <v>1935</v>
      </c>
      <c r="O264" s="3" t="s">
        <v>1936</v>
      </c>
      <c r="P264" s="2" t="s">
        <v>1937</v>
      </c>
      <c r="Q264" s="2" t="s">
        <v>1805</v>
      </c>
      <c r="R264" s="2" t="s">
        <v>1805</v>
      </c>
    </row>
    <row r="265" spans="1:18" ht="21.6" customHeight="1" x14ac:dyDescent="0.25">
      <c r="A265" s="1">
        <f>IFERROR(IF(B265="","",SUBTOTAL(3,$B$9:$B265)),"-")</f>
        <v>257</v>
      </c>
      <c r="B265" s="2" t="s">
        <v>1938</v>
      </c>
      <c r="C265" s="7" t="s">
        <v>1939</v>
      </c>
      <c r="D265" s="3" t="s">
        <v>115</v>
      </c>
      <c r="E265" s="4">
        <v>44652</v>
      </c>
      <c r="F265" s="4">
        <v>45292</v>
      </c>
      <c r="G265" s="8" t="s">
        <v>121</v>
      </c>
      <c r="H265" s="5">
        <v>44564</v>
      </c>
      <c r="I265" s="3">
        <v>7</v>
      </c>
      <c r="J265" s="3" t="s">
        <v>107</v>
      </c>
      <c r="K265" s="6" t="s">
        <v>106</v>
      </c>
      <c r="L265" s="6" t="s">
        <v>105</v>
      </c>
      <c r="M265" s="3" t="s">
        <v>114</v>
      </c>
      <c r="N265" s="3" t="s">
        <v>1940</v>
      </c>
      <c r="O265" s="3" t="s">
        <v>1941</v>
      </c>
      <c r="P265" s="2" t="s">
        <v>1942</v>
      </c>
      <c r="Q265" s="2" t="s">
        <v>1805</v>
      </c>
      <c r="R265" s="2" t="s">
        <v>1805</v>
      </c>
    </row>
    <row r="266" spans="1:18" ht="21.6" customHeight="1" x14ac:dyDescent="0.25">
      <c r="A266" s="1">
        <f>IFERROR(IF(B266="","",SUBTOTAL(3,$B$9:$B266)),"-")</f>
        <v>258</v>
      </c>
      <c r="B266" s="2" t="s">
        <v>1943</v>
      </c>
      <c r="C266" s="7" t="s">
        <v>1944</v>
      </c>
      <c r="D266" s="3" t="s">
        <v>115</v>
      </c>
      <c r="E266" s="4">
        <v>45017</v>
      </c>
      <c r="F266" s="4">
        <v>44927</v>
      </c>
      <c r="G266" s="8" t="s">
        <v>1945</v>
      </c>
      <c r="H266" s="5">
        <v>44928</v>
      </c>
      <c r="I266" s="3">
        <v>7</v>
      </c>
      <c r="J266" s="3" t="s">
        <v>107</v>
      </c>
      <c r="K266" s="6" t="s">
        <v>106</v>
      </c>
      <c r="L266" s="6" t="s">
        <v>105</v>
      </c>
      <c r="M266" s="3" t="s">
        <v>114</v>
      </c>
      <c r="N266" s="3" t="s">
        <v>1946</v>
      </c>
      <c r="O266" s="3" t="s">
        <v>1947</v>
      </c>
      <c r="P266" s="2" t="s">
        <v>1948</v>
      </c>
      <c r="Q266" s="2" t="s">
        <v>1805</v>
      </c>
      <c r="R266" s="2" t="s">
        <v>1805</v>
      </c>
    </row>
    <row r="267" spans="1:18" ht="21.6" customHeight="1" x14ac:dyDescent="0.25">
      <c r="A267" s="1">
        <f>IFERROR(IF(B267="","",SUBTOTAL(3,$B$9:$B267)),"-")</f>
        <v>259</v>
      </c>
      <c r="B267" s="2" t="s">
        <v>1949</v>
      </c>
      <c r="C267" s="7" t="s">
        <v>1950</v>
      </c>
      <c r="D267" s="3" t="s">
        <v>115</v>
      </c>
      <c r="E267" s="4">
        <v>45200</v>
      </c>
      <c r="F267" s="4">
        <v>44927</v>
      </c>
      <c r="G267" s="8" t="s">
        <v>1951</v>
      </c>
      <c r="H267" s="5">
        <v>45049</v>
      </c>
      <c r="I267" s="3">
        <v>6</v>
      </c>
      <c r="J267" s="3" t="s">
        <v>120</v>
      </c>
      <c r="K267" s="6" t="s">
        <v>106</v>
      </c>
      <c r="L267" s="6" t="s">
        <v>105</v>
      </c>
      <c r="M267" s="3" t="s">
        <v>114</v>
      </c>
      <c r="N267" s="3" t="s">
        <v>1952</v>
      </c>
      <c r="O267" s="3" t="s">
        <v>1953</v>
      </c>
      <c r="P267" s="2" t="s">
        <v>1954</v>
      </c>
      <c r="Q267" s="2" t="s">
        <v>1805</v>
      </c>
      <c r="R267" s="2" t="s">
        <v>1805</v>
      </c>
    </row>
    <row r="268" spans="1:18" ht="21.6" customHeight="1" x14ac:dyDescent="0.25">
      <c r="A268" s="1">
        <f>IFERROR(IF(B268="","",SUBTOTAL(3,$B$9:$B268)),"-")</f>
        <v>260</v>
      </c>
      <c r="B268" s="2" t="s">
        <v>1955</v>
      </c>
      <c r="C268" s="7" t="s">
        <v>1956</v>
      </c>
      <c r="D268" s="3" t="s">
        <v>116</v>
      </c>
      <c r="E268" s="4">
        <v>44652</v>
      </c>
      <c r="F268" s="4">
        <v>44682</v>
      </c>
      <c r="G268" s="8" t="s">
        <v>1957</v>
      </c>
      <c r="H268" s="5">
        <v>44928</v>
      </c>
      <c r="I268" s="3">
        <v>7</v>
      </c>
      <c r="J268" s="3" t="s">
        <v>107</v>
      </c>
      <c r="K268" s="6" t="s">
        <v>106</v>
      </c>
      <c r="L268" s="6" t="s">
        <v>105</v>
      </c>
      <c r="M268" s="3" t="s">
        <v>114</v>
      </c>
      <c r="N268" s="3" t="s">
        <v>1958</v>
      </c>
      <c r="O268" s="3" t="s">
        <v>1959</v>
      </c>
      <c r="P268" s="2" t="s">
        <v>1960</v>
      </c>
      <c r="Q268" s="2" t="s">
        <v>1805</v>
      </c>
      <c r="R268" s="2" t="s">
        <v>1805</v>
      </c>
    </row>
    <row r="269" spans="1:18" ht="21.6" customHeight="1" x14ac:dyDescent="0.25">
      <c r="A269" s="1">
        <f>IFERROR(IF(B269="","",SUBTOTAL(3,$B$9:$B269)),"-")</f>
        <v>261</v>
      </c>
      <c r="B269" s="2" t="s">
        <v>1961</v>
      </c>
      <c r="C269" s="7" t="s">
        <v>1962</v>
      </c>
      <c r="D269" s="3" t="s">
        <v>116</v>
      </c>
      <c r="E269" s="4">
        <v>44835</v>
      </c>
      <c r="F269" s="4">
        <v>45108</v>
      </c>
      <c r="G269" s="8" t="s">
        <v>1963</v>
      </c>
      <c r="H269" s="5">
        <v>44835</v>
      </c>
      <c r="I269" s="3">
        <v>7</v>
      </c>
      <c r="J269" s="3" t="s">
        <v>107</v>
      </c>
      <c r="K269" s="6" t="s">
        <v>104</v>
      </c>
      <c r="L269" s="6" t="s">
        <v>105</v>
      </c>
      <c r="M269" s="3" t="s">
        <v>114</v>
      </c>
      <c r="N269" s="3" t="s">
        <v>1964</v>
      </c>
      <c r="O269" s="3" t="s">
        <v>1965</v>
      </c>
      <c r="P269" s="2" t="s">
        <v>1966</v>
      </c>
      <c r="Q269" s="2" t="s">
        <v>1805</v>
      </c>
      <c r="R269" s="2" t="s">
        <v>1805</v>
      </c>
    </row>
    <row r="270" spans="1:18" ht="21.6" customHeight="1" x14ac:dyDescent="0.25">
      <c r="A270" s="1">
        <f>IFERROR(IF(B270="","",SUBTOTAL(3,$B$9:$B270)),"-")</f>
        <v>262</v>
      </c>
      <c r="B270" s="2" t="s">
        <v>1967</v>
      </c>
      <c r="C270" s="7" t="s">
        <v>1968</v>
      </c>
      <c r="D270" s="3" t="s">
        <v>116</v>
      </c>
      <c r="E270" s="4">
        <v>45017</v>
      </c>
      <c r="F270" s="4">
        <v>44958</v>
      </c>
      <c r="G270" s="8" t="s">
        <v>1969</v>
      </c>
      <c r="H270" s="5">
        <v>44277</v>
      </c>
      <c r="I270" s="3">
        <v>5</v>
      </c>
      <c r="J270" s="3" t="s">
        <v>118</v>
      </c>
      <c r="K270" s="6" t="s">
        <v>104</v>
      </c>
      <c r="L270" s="6" t="s">
        <v>105</v>
      </c>
      <c r="M270" s="3" t="s">
        <v>114</v>
      </c>
      <c r="N270" s="3" t="s">
        <v>1970</v>
      </c>
      <c r="O270" s="3" t="s">
        <v>1971</v>
      </c>
      <c r="P270" s="2" t="s">
        <v>1972</v>
      </c>
      <c r="Q270" s="2" t="s">
        <v>1805</v>
      </c>
      <c r="R270" s="2" t="s">
        <v>1805</v>
      </c>
    </row>
    <row r="271" spans="1:18" ht="21.6" customHeight="1" x14ac:dyDescent="0.25">
      <c r="A271" s="1">
        <f>IFERROR(IF(B271="","",SUBTOTAL(3,$B$9:$B271)),"-")</f>
        <v>263</v>
      </c>
      <c r="B271" s="2" t="s">
        <v>1973</v>
      </c>
      <c r="C271" s="7" t="s">
        <v>1974</v>
      </c>
      <c r="D271" s="3" t="s">
        <v>582</v>
      </c>
      <c r="E271" s="4">
        <v>44287</v>
      </c>
      <c r="F271" s="4">
        <v>44713</v>
      </c>
      <c r="G271" s="8" t="s">
        <v>1975</v>
      </c>
      <c r="H271" s="5">
        <v>44277</v>
      </c>
      <c r="I271" s="3">
        <v>6</v>
      </c>
      <c r="J271" s="3" t="s">
        <v>120</v>
      </c>
      <c r="K271" s="6" t="s">
        <v>106</v>
      </c>
      <c r="L271" s="6" t="s">
        <v>105</v>
      </c>
      <c r="M271" s="3" t="s">
        <v>114</v>
      </c>
      <c r="N271" s="3" t="s">
        <v>1976</v>
      </c>
      <c r="O271" s="3" t="s">
        <v>1977</v>
      </c>
      <c r="P271" s="2" t="s">
        <v>1978</v>
      </c>
      <c r="Q271" s="2" t="s">
        <v>1805</v>
      </c>
      <c r="R271" s="2" t="s">
        <v>1805</v>
      </c>
    </row>
    <row r="272" spans="1:18" ht="21.6" customHeight="1" x14ac:dyDescent="0.25">
      <c r="A272" s="1">
        <f>IFERROR(IF(B272="","",SUBTOTAL(3,$B$9:$B272)),"-")</f>
        <v>264</v>
      </c>
      <c r="B272" s="2" t="s">
        <v>1979</v>
      </c>
      <c r="C272" s="7" t="s">
        <v>1980</v>
      </c>
      <c r="D272" s="3" t="s">
        <v>582</v>
      </c>
      <c r="E272" s="4">
        <v>44287</v>
      </c>
      <c r="F272" s="4">
        <v>44805</v>
      </c>
      <c r="G272" s="8" t="s">
        <v>1981</v>
      </c>
      <c r="H272" s="5">
        <v>44277</v>
      </c>
      <c r="I272" s="3">
        <v>6</v>
      </c>
      <c r="J272" s="3" t="s">
        <v>120</v>
      </c>
      <c r="K272" s="6" t="s">
        <v>106</v>
      </c>
      <c r="L272" s="6" t="s">
        <v>105</v>
      </c>
      <c r="M272" s="3" t="s">
        <v>114</v>
      </c>
      <c r="N272" s="3" t="s">
        <v>1982</v>
      </c>
      <c r="O272" s="3">
        <v>82382234246</v>
      </c>
      <c r="P272" s="2" t="s">
        <v>1983</v>
      </c>
      <c r="Q272" s="2" t="s">
        <v>1805</v>
      </c>
      <c r="R272" s="2" t="s">
        <v>1805</v>
      </c>
    </row>
    <row r="273" spans="1:18" ht="21.6" customHeight="1" x14ac:dyDescent="0.25">
      <c r="A273" s="1">
        <f>IFERROR(IF(B273="","",SUBTOTAL(3,$B$9:$B273)),"-")</f>
        <v>265</v>
      </c>
      <c r="B273" s="2" t="s">
        <v>1984</v>
      </c>
      <c r="C273" s="7" t="s">
        <v>1985</v>
      </c>
      <c r="D273" s="3" t="s">
        <v>582</v>
      </c>
      <c r="E273" s="4">
        <v>44470</v>
      </c>
      <c r="F273" s="4">
        <v>45292</v>
      </c>
      <c r="G273" s="8" t="s">
        <v>1986</v>
      </c>
      <c r="H273" s="5">
        <v>44277</v>
      </c>
      <c r="I273" s="3">
        <v>5</v>
      </c>
      <c r="J273" s="3" t="s">
        <v>118</v>
      </c>
      <c r="K273" s="6" t="s">
        <v>106</v>
      </c>
      <c r="L273" s="6" t="s">
        <v>105</v>
      </c>
      <c r="M273" s="3" t="s">
        <v>114</v>
      </c>
      <c r="N273" s="3" t="s">
        <v>1987</v>
      </c>
      <c r="O273" s="3" t="s">
        <v>1988</v>
      </c>
      <c r="P273" s="2" t="s">
        <v>1989</v>
      </c>
      <c r="Q273" s="2" t="s">
        <v>1805</v>
      </c>
      <c r="R273" s="2" t="s">
        <v>1805</v>
      </c>
    </row>
    <row r="274" spans="1:18" ht="21.6" customHeight="1" x14ac:dyDescent="0.25">
      <c r="A274" s="1">
        <f>IFERROR(IF(B274="","",SUBTOTAL(3,$B$9:$B274)),"-")</f>
        <v>266</v>
      </c>
      <c r="B274" s="2" t="s">
        <v>1990</v>
      </c>
      <c r="C274" s="7" t="s">
        <v>1991</v>
      </c>
      <c r="D274" s="3" t="s">
        <v>119</v>
      </c>
      <c r="E274" s="4">
        <v>44105</v>
      </c>
      <c r="F274" s="4">
        <v>45292</v>
      </c>
      <c r="G274" s="8" t="s">
        <v>1975</v>
      </c>
      <c r="H274" s="5">
        <v>44277</v>
      </c>
      <c r="I274" s="3">
        <v>6</v>
      </c>
      <c r="J274" s="3" t="s">
        <v>120</v>
      </c>
      <c r="K274" s="6" t="s">
        <v>106</v>
      </c>
      <c r="L274" s="6" t="s">
        <v>105</v>
      </c>
      <c r="M274" s="3" t="s">
        <v>114</v>
      </c>
      <c r="N274" s="3" t="s">
        <v>1992</v>
      </c>
      <c r="O274" s="3">
        <v>85375039488</v>
      </c>
      <c r="P274" s="2" t="s">
        <v>1993</v>
      </c>
      <c r="Q274" s="2" t="s">
        <v>1805</v>
      </c>
      <c r="R274" s="2" t="s">
        <v>1805</v>
      </c>
    </row>
    <row r="275" spans="1:18" ht="21.6" customHeight="1" x14ac:dyDescent="0.25">
      <c r="A275" s="1">
        <f>IFERROR(IF(B275="","",SUBTOTAL(3,$B$9:$B275)),"-")</f>
        <v>267</v>
      </c>
      <c r="B275" s="2" t="s">
        <v>1994</v>
      </c>
      <c r="C275" s="7" t="s">
        <v>1995</v>
      </c>
      <c r="D275" s="3" t="s">
        <v>119</v>
      </c>
      <c r="E275" s="4">
        <v>44287</v>
      </c>
      <c r="F275" s="4">
        <v>44593</v>
      </c>
      <c r="G275" s="8" t="s">
        <v>1996</v>
      </c>
      <c r="H275" s="5">
        <v>44277</v>
      </c>
      <c r="I275" s="3">
        <v>5</v>
      </c>
      <c r="J275" s="3" t="s">
        <v>118</v>
      </c>
      <c r="K275" s="6" t="s">
        <v>104</v>
      </c>
      <c r="L275" s="6" t="s">
        <v>105</v>
      </c>
      <c r="M275" s="3" t="s">
        <v>114</v>
      </c>
      <c r="N275" s="3" t="s">
        <v>1997</v>
      </c>
      <c r="O275" s="3" t="s">
        <v>1998</v>
      </c>
      <c r="P275" s="2" t="s">
        <v>1999</v>
      </c>
      <c r="Q275" s="2" t="s">
        <v>1805</v>
      </c>
      <c r="R275" s="2" t="s">
        <v>1805</v>
      </c>
    </row>
    <row r="276" spans="1:18" ht="21.6" customHeight="1" x14ac:dyDescent="0.25">
      <c r="A276" s="1">
        <f>IFERROR(IF(B276="","",SUBTOTAL(3,$B$9:$B276)),"-")</f>
        <v>268</v>
      </c>
      <c r="B276" s="2" t="s">
        <v>2000</v>
      </c>
      <c r="C276" s="7" t="s">
        <v>2001</v>
      </c>
      <c r="D276" s="3" t="s">
        <v>119</v>
      </c>
      <c r="E276" s="4">
        <v>45017</v>
      </c>
      <c r="F276" s="4">
        <v>45292</v>
      </c>
      <c r="G276" s="8" t="s">
        <v>689</v>
      </c>
      <c r="H276" s="5">
        <v>44564</v>
      </c>
      <c r="I276" s="3">
        <v>5</v>
      </c>
      <c r="J276" s="3" t="s">
        <v>118</v>
      </c>
      <c r="K276" s="6" t="s">
        <v>106</v>
      </c>
      <c r="L276" s="6" t="s">
        <v>105</v>
      </c>
      <c r="M276" s="3" t="s">
        <v>114</v>
      </c>
      <c r="N276" s="3" t="s">
        <v>2002</v>
      </c>
      <c r="O276" s="3" t="s">
        <v>2003</v>
      </c>
      <c r="P276" s="2" t="s">
        <v>2004</v>
      </c>
      <c r="Q276" s="2" t="s">
        <v>1805</v>
      </c>
      <c r="R276" s="2" t="s">
        <v>1805</v>
      </c>
    </row>
    <row r="277" spans="1:18" ht="21.6" customHeight="1" x14ac:dyDescent="0.25">
      <c r="A277" s="1">
        <f>IFERROR(IF(B277="","",SUBTOTAL(3,$B$9:$B277)),"-")</f>
        <v>269</v>
      </c>
      <c r="B277" s="2" t="s">
        <v>2005</v>
      </c>
      <c r="C277" s="7" t="s">
        <v>2006</v>
      </c>
      <c r="D277" s="3" t="s">
        <v>644</v>
      </c>
      <c r="E277" s="4">
        <v>44652</v>
      </c>
      <c r="F277" s="4">
        <v>44927</v>
      </c>
      <c r="G277" s="8" t="s">
        <v>2007</v>
      </c>
      <c r="H277" s="5">
        <v>44277</v>
      </c>
      <c r="I277" s="3">
        <v>3</v>
      </c>
      <c r="J277" s="3" t="s">
        <v>1786</v>
      </c>
      <c r="K277" s="6" t="s">
        <v>104</v>
      </c>
      <c r="L277" s="6" t="s">
        <v>105</v>
      </c>
      <c r="M277" s="3" t="s">
        <v>114</v>
      </c>
      <c r="N277" s="3" t="s">
        <v>2008</v>
      </c>
      <c r="O277" s="3" t="s">
        <v>2009</v>
      </c>
      <c r="P277" s="2" t="s">
        <v>2010</v>
      </c>
      <c r="Q277" s="2" t="s">
        <v>1805</v>
      </c>
      <c r="R277" s="2" t="s">
        <v>1805</v>
      </c>
    </row>
    <row r="278" spans="1:18" ht="21.6" customHeight="1" x14ac:dyDescent="0.25">
      <c r="A278" s="1">
        <f>IFERROR(IF(B278="","",SUBTOTAL(3,$B$9:$B278)),"-")</f>
        <v>270</v>
      </c>
      <c r="B278" s="2" t="s">
        <v>2011</v>
      </c>
      <c r="C278" s="7" t="s">
        <v>2012</v>
      </c>
      <c r="D278" s="3" t="s">
        <v>1007</v>
      </c>
      <c r="E278" s="4">
        <v>40634</v>
      </c>
      <c r="F278" s="4">
        <v>44986</v>
      </c>
      <c r="G278" s="8" t="s">
        <v>1505</v>
      </c>
      <c r="H278" s="5">
        <v>44403</v>
      </c>
      <c r="I278" s="3">
        <v>5</v>
      </c>
      <c r="J278" s="3" t="s">
        <v>118</v>
      </c>
      <c r="K278" s="6" t="s">
        <v>104</v>
      </c>
      <c r="L278" s="6" t="s">
        <v>105</v>
      </c>
      <c r="M278" s="3" t="s">
        <v>114</v>
      </c>
      <c r="N278" s="3" t="s">
        <v>2013</v>
      </c>
      <c r="O278" s="3" t="s">
        <v>2014</v>
      </c>
      <c r="P278" s="2" t="s">
        <v>2015</v>
      </c>
      <c r="Q278" s="2" t="s">
        <v>1805</v>
      </c>
      <c r="R278" s="2" t="s">
        <v>1805</v>
      </c>
    </row>
    <row r="279" spans="1:18" ht="21.6" customHeight="1" x14ac:dyDescent="0.25">
      <c r="A279" s="1">
        <f>IFERROR(IF(B279="","",SUBTOTAL(3,$B$9:$B279)),"-")</f>
        <v>271</v>
      </c>
      <c r="B279" s="2" t="s">
        <v>2016</v>
      </c>
      <c r="C279" s="7" t="s">
        <v>2017</v>
      </c>
      <c r="D279" s="3" t="s">
        <v>110</v>
      </c>
      <c r="E279" s="4">
        <v>44105</v>
      </c>
      <c r="F279" s="4">
        <v>44927</v>
      </c>
      <c r="G279" s="8" t="s">
        <v>2018</v>
      </c>
      <c r="H279" s="5">
        <v>45075</v>
      </c>
      <c r="I279" s="3">
        <v>9</v>
      </c>
      <c r="J279" s="3" t="s">
        <v>103</v>
      </c>
      <c r="K279" s="6" t="s">
        <v>106</v>
      </c>
      <c r="L279" s="6" t="s">
        <v>105</v>
      </c>
      <c r="M279" s="3" t="s">
        <v>124</v>
      </c>
      <c r="N279" s="3" t="s">
        <v>2019</v>
      </c>
      <c r="O279" s="3" t="s">
        <v>2020</v>
      </c>
      <c r="P279" s="2" t="s">
        <v>2021</v>
      </c>
      <c r="Q279" s="2" t="s">
        <v>1805</v>
      </c>
      <c r="R279" s="2" t="s">
        <v>2022</v>
      </c>
    </row>
    <row r="280" spans="1:18" ht="21.6" customHeight="1" x14ac:dyDescent="0.25">
      <c r="A280" s="1">
        <f>IFERROR(IF(B280="","",SUBTOTAL(3,$B$9:$B280)),"-")</f>
        <v>272</v>
      </c>
      <c r="B280" s="2" t="s">
        <v>2023</v>
      </c>
      <c r="C280" s="7" t="s">
        <v>2024</v>
      </c>
      <c r="D280" s="3" t="s">
        <v>122</v>
      </c>
      <c r="E280" s="4">
        <v>43191</v>
      </c>
      <c r="F280" s="4">
        <v>44621</v>
      </c>
      <c r="G280" s="8" t="s">
        <v>2025</v>
      </c>
      <c r="H280" s="5">
        <v>44390</v>
      </c>
      <c r="I280" s="3">
        <v>9</v>
      </c>
      <c r="J280" s="3" t="s">
        <v>103</v>
      </c>
      <c r="K280" s="6" t="s">
        <v>104</v>
      </c>
      <c r="L280" s="6" t="s">
        <v>105</v>
      </c>
      <c r="M280" s="3" t="s">
        <v>124</v>
      </c>
      <c r="N280" s="3" t="s">
        <v>2026</v>
      </c>
      <c r="O280" s="3" t="s">
        <v>2027</v>
      </c>
      <c r="P280" s="2" t="s">
        <v>2028</v>
      </c>
      <c r="Q280" s="2" t="s">
        <v>1805</v>
      </c>
      <c r="R280" s="2" t="s">
        <v>2029</v>
      </c>
    </row>
    <row r="281" spans="1:18" ht="21.6" customHeight="1" x14ac:dyDescent="0.25">
      <c r="A281" s="1">
        <f>IFERROR(IF(B281="","",SUBTOTAL(3,$B$9:$B281)),"-")</f>
        <v>273</v>
      </c>
      <c r="B281" s="2" t="s">
        <v>2030</v>
      </c>
      <c r="C281" s="7" t="s">
        <v>2031</v>
      </c>
      <c r="D281" s="3" t="s">
        <v>122</v>
      </c>
      <c r="E281" s="4">
        <v>43922</v>
      </c>
      <c r="F281" s="4">
        <v>45017</v>
      </c>
      <c r="G281" s="8" t="s">
        <v>2032</v>
      </c>
      <c r="H281" s="5">
        <v>44130</v>
      </c>
      <c r="I281" s="3">
        <v>9</v>
      </c>
      <c r="J281" s="3" t="s">
        <v>107</v>
      </c>
      <c r="K281" s="6" t="s">
        <v>106</v>
      </c>
      <c r="L281" s="6" t="s">
        <v>105</v>
      </c>
      <c r="M281" s="3" t="s">
        <v>124</v>
      </c>
      <c r="N281" s="3" t="s">
        <v>2033</v>
      </c>
      <c r="O281" s="3" t="s">
        <v>2034</v>
      </c>
      <c r="P281" s="2" t="s">
        <v>2035</v>
      </c>
      <c r="Q281" s="2" t="s">
        <v>1805</v>
      </c>
      <c r="R281" s="2" t="s">
        <v>2029</v>
      </c>
    </row>
    <row r="282" spans="1:18" ht="21.6" customHeight="1" x14ac:dyDescent="0.25">
      <c r="A282" s="1">
        <f>IFERROR(IF(B282="","",SUBTOTAL(3,$B$9:$B282)),"-")</f>
        <v>274</v>
      </c>
      <c r="B282" s="2" t="s">
        <v>2036</v>
      </c>
      <c r="C282" s="7" t="s">
        <v>2037</v>
      </c>
      <c r="D282" s="3" t="s">
        <v>113</v>
      </c>
      <c r="E282" s="4">
        <v>45017</v>
      </c>
      <c r="F282" s="4">
        <v>44896</v>
      </c>
      <c r="G282" s="8" t="s">
        <v>123</v>
      </c>
      <c r="H282" s="5">
        <v>44130</v>
      </c>
      <c r="I282" s="3">
        <v>9</v>
      </c>
      <c r="J282" s="3" t="s">
        <v>107</v>
      </c>
      <c r="K282" s="6" t="s">
        <v>106</v>
      </c>
      <c r="L282" s="6" t="s">
        <v>105</v>
      </c>
      <c r="M282" s="3" t="s">
        <v>112</v>
      </c>
      <c r="N282" s="3" t="s">
        <v>2038</v>
      </c>
      <c r="O282" s="3" t="s">
        <v>2039</v>
      </c>
      <c r="P282" s="2" t="s">
        <v>2040</v>
      </c>
      <c r="Q282" s="2" t="s">
        <v>1805</v>
      </c>
      <c r="R282" s="2" t="s">
        <v>2029</v>
      </c>
    </row>
    <row r="283" spans="1:18" ht="21.6" customHeight="1" x14ac:dyDescent="0.25">
      <c r="A283" s="1">
        <f>IFERROR(IF(B283="","",SUBTOTAL(3,$B$9:$B283)),"-")</f>
        <v>275</v>
      </c>
      <c r="B283" s="2" t="s">
        <v>2041</v>
      </c>
      <c r="C283" s="7" t="s">
        <v>2042</v>
      </c>
      <c r="D283" s="3" t="s">
        <v>122</v>
      </c>
      <c r="E283" s="4">
        <v>43191</v>
      </c>
      <c r="F283" s="4">
        <v>44986</v>
      </c>
      <c r="G283" s="8" t="s">
        <v>2043</v>
      </c>
      <c r="H283" s="5">
        <v>44130</v>
      </c>
      <c r="I283" s="3">
        <v>9</v>
      </c>
      <c r="J283" s="3" t="s">
        <v>103</v>
      </c>
      <c r="K283" s="6" t="s">
        <v>104</v>
      </c>
      <c r="L283" s="6" t="s">
        <v>105</v>
      </c>
      <c r="M283" s="3" t="s">
        <v>112</v>
      </c>
      <c r="N283" s="3" t="s">
        <v>2044</v>
      </c>
      <c r="O283" s="3" t="s">
        <v>2045</v>
      </c>
      <c r="P283" s="2" t="s">
        <v>2046</v>
      </c>
      <c r="Q283" s="2" t="s">
        <v>1805</v>
      </c>
      <c r="R283" s="2" t="s">
        <v>2029</v>
      </c>
    </row>
    <row r="284" spans="1:18" ht="21.6" customHeight="1" x14ac:dyDescent="0.25">
      <c r="A284" s="1">
        <f>IFERROR(IF(B284="","",SUBTOTAL(3,$B$9:$B284)),"-")</f>
        <v>276</v>
      </c>
      <c r="B284" s="2" t="s">
        <v>2047</v>
      </c>
      <c r="C284" s="7" t="s">
        <v>2048</v>
      </c>
      <c r="D284" s="3" t="s">
        <v>122</v>
      </c>
      <c r="E284" s="4">
        <v>44835</v>
      </c>
      <c r="F284" s="4">
        <v>45292</v>
      </c>
      <c r="G284" s="8" t="s">
        <v>2049</v>
      </c>
      <c r="H284" s="5">
        <v>44130</v>
      </c>
      <c r="I284" s="3">
        <v>9</v>
      </c>
      <c r="J284" s="3" t="s">
        <v>107</v>
      </c>
      <c r="K284" s="6" t="s">
        <v>106</v>
      </c>
      <c r="L284" s="6" t="s">
        <v>105</v>
      </c>
      <c r="M284" s="3" t="s">
        <v>112</v>
      </c>
      <c r="N284" s="3" t="s">
        <v>2050</v>
      </c>
      <c r="O284" s="3" t="s">
        <v>2051</v>
      </c>
      <c r="P284" s="2" t="s">
        <v>2052</v>
      </c>
      <c r="Q284" s="2" t="s">
        <v>1805</v>
      </c>
      <c r="R284" s="2" t="s">
        <v>2029</v>
      </c>
    </row>
    <row r="285" spans="1:18" ht="21.6" customHeight="1" x14ac:dyDescent="0.25">
      <c r="A285" s="1">
        <f>IFERROR(IF(B285="","",SUBTOTAL(3,$B$9:$B285)),"-")</f>
        <v>277</v>
      </c>
      <c r="B285" s="2" t="s">
        <v>2053</v>
      </c>
      <c r="C285" s="7" t="s">
        <v>2054</v>
      </c>
      <c r="D285" s="3" t="s">
        <v>113</v>
      </c>
      <c r="E285" s="4">
        <v>43191</v>
      </c>
      <c r="F285" s="4">
        <v>44927</v>
      </c>
      <c r="G285" s="8" t="s">
        <v>2055</v>
      </c>
      <c r="H285" s="5">
        <v>44390</v>
      </c>
      <c r="I285" s="3">
        <v>9</v>
      </c>
      <c r="J285" s="3" t="s">
        <v>103</v>
      </c>
      <c r="K285" s="6" t="s">
        <v>106</v>
      </c>
      <c r="L285" s="6" t="s">
        <v>105</v>
      </c>
      <c r="M285" s="3" t="s">
        <v>112</v>
      </c>
      <c r="N285" s="3" t="s">
        <v>2056</v>
      </c>
      <c r="O285" s="3" t="s">
        <v>2057</v>
      </c>
      <c r="P285" s="2" t="s">
        <v>2058</v>
      </c>
      <c r="Q285" s="2" t="s">
        <v>1805</v>
      </c>
      <c r="R285" s="2" t="s">
        <v>2029</v>
      </c>
    </row>
    <row r="286" spans="1:18" ht="21.6" customHeight="1" x14ac:dyDescent="0.25">
      <c r="A286" s="1">
        <f>IFERROR(IF(B286="","",SUBTOTAL(3,$B$9:$B286)),"-")</f>
        <v>278</v>
      </c>
      <c r="B286" s="2" t="s">
        <v>2059</v>
      </c>
      <c r="C286" s="7" t="s">
        <v>2060</v>
      </c>
      <c r="D286" s="3" t="s">
        <v>113</v>
      </c>
      <c r="E286" s="4">
        <v>44470</v>
      </c>
      <c r="F286" s="4">
        <v>44896</v>
      </c>
      <c r="G286" s="8" t="s">
        <v>2061</v>
      </c>
      <c r="H286" s="5">
        <v>44280</v>
      </c>
      <c r="I286" s="3">
        <v>9</v>
      </c>
      <c r="J286" s="3" t="s">
        <v>103</v>
      </c>
      <c r="K286" s="6" t="s">
        <v>106</v>
      </c>
      <c r="L286" s="6" t="s">
        <v>105</v>
      </c>
      <c r="M286" s="3" t="s">
        <v>112</v>
      </c>
      <c r="N286" s="3" t="s">
        <v>2062</v>
      </c>
      <c r="O286" s="3" t="s">
        <v>2063</v>
      </c>
      <c r="P286" s="2" t="s">
        <v>2064</v>
      </c>
      <c r="Q286" s="2" t="s">
        <v>1805</v>
      </c>
      <c r="R286" s="2" t="s">
        <v>2029</v>
      </c>
    </row>
    <row r="287" spans="1:18" ht="21.6" customHeight="1" x14ac:dyDescent="0.25">
      <c r="A287" s="1">
        <f>IFERROR(IF(B287="","",SUBTOTAL(3,$B$9:$B287)),"-")</f>
        <v>279</v>
      </c>
      <c r="B287" s="2" t="s">
        <v>2065</v>
      </c>
      <c r="C287" s="7" t="s">
        <v>2066</v>
      </c>
      <c r="D287" s="3" t="s">
        <v>122</v>
      </c>
      <c r="E287" s="4">
        <v>44652</v>
      </c>
      <c r="F287" s="4">
        <v>44652</v>
      </c>
      <c r="G287" s="8" t="s">
        <v>2067</v>
      </c>
      <c r="H287" s="5">
        <v>44678</v>
      </c>
      <c r="I287" s="3">
        <v>9</v>
      </c>
      <c r="J287" s="3" t="s">
        <v>107</v>
      </c>
      <c r="K287" s="6" t="s">
        <v>104</v>
      </c>
      <c r="L287" s="6" t="s">
        <v>105</v>
      </c>
      <c r="M287" s="3" t="s">
        <v>112</v>
      </c>
      <c r="N287" s="3" t="s">
        <v>2068</v>
      </c>
      <c r="O287" s="3" t="s">
        <v>2069</v>
      </c>
      <c r="P287" s="2" t="s">
        <v>2070</v>
      </c>
      <c r="Q287" s="2" t="s">
        <v>1805</v>
      </c>
      <c r="R287" s="2" t="s">
        <v>2029</v>
      </c>
    </row>
    <row r="288" spans="1:18" ht="21.6" customHeight="1" x14ac:dyDescent="0.25">
      <c r="A288" s="1">
        <f>IFERROR(IF(B288="","",SUBTOTAL(3,$B$9:$B288)),"-")</f>
        <v>280</v>
      </c>
      <c r="B288" s="2" t="s">
        <v>2071</v>
      </c>
      <c r="C288" s="7" t="s">
        <v>2072</v>
      </c>
      <c r="D288" s="3" t="s">
        <v>108</v>
      </c>
      <c r="E288" s="4">
        <v>42644</v>
      </c>
      <c r="F288" s="4">
        <v>44986</v>
      </c>
      <c r="G288" s="8" t="s">
        <v>2073</v>
      </c>
      <c r="H288" s="5">
        <v>44277</v>
      </c>
      <c r="I288" s="3">
        <v>7</v>
      </c>
      <c r="J288" s="3" t="s">
        <v>107</v>
      </c>
      <c r="K288" s="6" t="s">
        <v>106</v>
      </c>
      <c r="L288" s="6" t="s">
        <v>105</v>
      </c>
      <c r="M288" s="3" t="s">
        <v>114</v>
      </c>
      <c r="N288" s="3" t="s">
        <v>2074</v>
      </c>
      <c r="O288" s="3" t="s">
        <v>2075</v>
      </c>
      <c r="P288" s="2" t="s">
        <v>2076</v>
      </c>
      <c r="Q288" s="2" t="s">
        <v>1805</v>
      </c>
      <c r="R288" s="2" t="s">
        <v>2022</v>
      </c>
    </row>
    <row r="289" spans="1:18" ht="21.6" customHeight="1" x14ac:dyDescent="0.25">
      <c r="A289" s="1">
        <f>IFERROR(IF(B289="","",SUBTOTAL(3,$B$9:$B289)),"-")</f>
        <v>281</v>
      </c>
      <c r="B289" s="2" t="s">
        <v>2077</v>
      </c>
      <c r="C289" s="7" t="s">
        <v>2078</v>
      </c>
      <c r="D289" s="3" t="s">
        <v>122</v>
      </c>
      <c r="E289" s="4">
        <v>41730</v>
      </c>
      <c r="F289" s="4">
        <v>44986</v>
      </c>
      <c r="G289" s="8" t="s">
        <v>2079</v>
      </c>
      <c r="H289" s="5">
        <v>44277</v>
      </c>
      <c r="I289" s="3">
        <v>7</v>
      </c>
      <c r="J289" s="3" t="s">
        <v>107</v>
      </c>
      <c r="K289" s="6" t="s">
        <v>106</v>
      </c>
      <c r="L289" s="6" t="s">
        <v>105</v>
      </c>
      <c r="M289" s="3" t="s">
        <v>114</v>
      </c>
      <c r="N289" s="3" t="s">
        <v>2080</v>
      </c>
      <c r="O289" s="3" t="s">
        <v>2081</v>
      </c>
      <c r="P289" s="2" t="s">
        <v>2082</v>
      </c>
      <c r="Q289" s="2" t="s">
        <v>1805</v>
      </c>
      <c r="R289" s="2" t="s">
        <v>2029</v>
      </c>
    </row>
    <row r="290" spans="1:18" ht="21.6" customHeight="1" x14ac:dyDescent="0.25">
      <c r="A290" s="1">
        <f>IFERROR(IF(B290="","",SUBTOTAL(3,$B$9:$B290)),"-")</f>
        <v>282</v>
      </c>
      <c r="B290" s="2" t="s">
        <v>2083</v>
      </c>
      <c r="C290" s="7" t="s">
        <v>2084</v>
      </c>
      <c r="D290" s="3" t="s">
        <v>122</v>
      </c>
      <c r="E290" s="4">
        <v>42826</v>
      </c>
      <c r="F290" s="4">
        <v>44986</v>
      </c>
      <c r="G290" s="8" t="s">
        <v>1861</v>
      </c>
      <c r="H290" s="5">
        <v>44879</v>
      </c>
      <c r="I290" s="3">
        <v>7</v>
      </c>
      <c r="J290" s="3" t="s">
        <v>103</v>
      </c>
      <c r="K290" s="6" t="s">
        <v>104</v>
      </c>
      <c r="L290" s="6" t="s">
        <v>105</v>
      </c>
      <c r="M290" s="3" t="s">
        <v>114</v>
      </c>
      <c r="N290" s="3" t="s">
        <v>2085</v>
      </c>
      <c r="O290" s="3" t="s">
        <v>2086</v>
      </c>
      <c r="P290" s="2" t="s">
        <v>2087</v>
      </c>
      <c r="Q290" s="2" t="s">
        <v>1805</v>
      </c>
      <c r="R290" s="2" t="s">
        <v>2022</v>
      </c>
    </row>
    <row r="291" spans="1:18" ht="21.6" customHeight="1" x14ac:dyDescent="0.25">
      <c r="A291" s="1">
        <f>IFERROR(IF(B291="","",SUBTOTAL(3,$B$9:$B291)),"-")</f>
        <v>283</v>
      </c>
      <c r="B291" s="2" t="s">
        <v>2088</v>
      </c>
      <c r="C291" s="7" t="s">
        <v>2089</v>
      </c>
      <c r="D291" s="3" t="s">
        <v>113</v>
      </c>
      <c r="E291" s="4">
        <v>43922</v>
      </c>
      <c r="F291" s="4">
        <v>44986</v>
      </c>
      <c r="G291" s="8" t="s">
        <v>572</v>
      </c>
      <c r="H291" s="5">
        <v>44277</v>
      </c>
      <c r="I291" s="3">
        <v>7</v>
      </c>
      <c r="J291" s="3" t="s">
        <v>107</v>
      </c>
      <c r="K291" s="6" t="s">
        <v>106</v>
      </c>
      <c r="L291" s="6" t="s">
        <v>105</v>
      </c>
      <c r="M291" s="3" t="s">
        <v>114</v>
      </c>
      <c r="N291" s="3" t="s">
        <v>2090</v>
      </c>
      <c r="O291" s="3" t="s">
        <v>2091</v>
      </c>
      <c r="P291" s="2" t="s">
        <v>2092</v>
      </c>
      <c r="Q291" s="2" t="s">
        <v>1805</v>
      </c>
      <c r="R291" s="2" t="s">
        <v>2029</v>
      </c>
    </row>
    <row r="292" spans="1:18" ht="21.6" customHeight="1" x14ac:dyDescent="0.25">
      <c r="A292" s="1">
        <f>IFERROR(IF(B292="","",SUBTOTAL(3,$B$9:$B292)),"-")</f>
        <v>284</v>
      </c>
      <c r="B292" s="2" t="s">
        <v>2093</v>
      </c>
      <c r="C292" s="7" t="s">
        <v>2094</v>
      </c>
      <c r="D292" s="3" t="s">
        <v>113</v>
      </c>
      <c r="E292" s="4">
        <v>43922</v>
      </c>
      <c r="F292" s="4">
        <v>44621</v>
      </c>
      <c r="G292" s="8" t="s">
        <v>1945</v>
      </c>
      <c r="H292" s="5">
        <v>44277</v>
      </c>
      <c r="I292" s="3">
        <v>7</v>
      </c>
      <c r="J292" s="3" t="s">
        <v>103</v>
      </c>
      <c r="K292" s="6" t="s">
        <v>104</v>
      </c>
      <c r="L292" s="6" t="s">
        <v>105</v>
      </c>
      <c r="M292" s="3" t="s">
        <v>114</v>
      </c>
      <c r="N292" s="3" t="s">
        <v>2095</v>
      </c>
      <c r="O292" s="3" t="s">
        <v>2096</v>
      </c>
      <c r="P292" s="2" t="s">
        <v>2097</v>
      </c>
      <c r="Q292" s="2" t="s">
        <v>1805</v>
      </c>
      <c r="R292" s="2" t="s">
        <v>2029</v>
      </c>
    </row>
    <row r="293" spans="1:18" ht="21.6" customHeight="1" x14ac:dyDescent="0.25">
      <c r="A293" s="1">
        <f>IFERROR(IF(B293="","",SUBTOTAL(3,$B$9:$B293)),"-")</f>
        <v>285</v>
      </c>
      <c r="B293" s="2" t="s">
        <v>2098</v>
      </c>
      <c r="C293" s="7" t="s">
        <v>2099</v>
      </c>
      <c r="D293" s="3" t="s">
        <v>113</v>
      </c>
      <c r="E293" s="4">
        <v>44287</v>
      </c>
      <c r="F293" s="4">
        <v>44927</v>
      </c>
      <c r="G293" s="8" t="s">
        <v>2100</v>
      </c>
      <c r="H293" s="5">
        <v>44277</v>
      </c>
      <c r="I293" s="3">
        <v>7</v>
      </c>
      <c r="J293" s="3" t="s">
        <v>107</v>
      </c>
      <c r="K293" s="6" t="s">
        <v>106</v>
      </c>
      <c r="L293" s="6" t="s">
        <v>105</v>
      </c>
      <c r="M293" s="3" t="s">
        <v>114</v>
      </c>
      <c r="N293" s="3" t="s">
        <v>2101</v>
      </c>
      <c r="O293" s="3" t="s">
        <v>2102</v>
      </c>
      <c r="P293" s="2" t="s">
        <v>2103</v>
      </c>
      <c r="Q293" s="2" t="s">
        <v>1805</v>
      </c>
      <c r="R293" s="2" t="s">
        <v>2029</v>
      </c>
    </row>
    <row r="294" spans="1:18" ht="21.6" customHeight="1" x14ac:dyDescent="0.25">
      <c r="A294" s="1">
        <f>IFERROR(IF(B294="","",SUBTOTAL(3,$B$9:$B294)),"-")</f>
        <v>286</v>
      </c>
      <c r="B294" s="2" t="s">
        <v>2104</v>
      </c>
      <c r="C294" s="7" t="s">
        <v>2105</v>
      </c>
      <c r="D294" s="3" t="s">
        <v>110</v>
      </c>
      <c r="E294" s="4">
        <v>43556</v>
      </c>
      <c r="F294" s="4">
        <v>44652</v>
      </c>
      <c r="G294" s="8" t="s">
        <v>2106</v>
      </c>
      <c r="H294" s="5">
        <v>44277</v>
      </c>
      <c r="I294" s="3">
        <v>6</v>
      </c>
      <c r="J294" s="3" t="s">
        <v>107</v>
      </c>
      <c r="K294" s="6" t="s">
        <v>104</v>
      </c>
      <c r="L294" s="6" t="s">
        <v>105</v>
      </c>
      <c r="M294" s="3" t="s">
        <v>114</v>
      </c>
      <c r="N294" s="3" t="s">
        <v>2107</v>
      </c>
      <c r="O294" s="3" t="s">
        <v>2108</v>
      </c>
      <c r="P294" s="2" t="s">
        <v>2109</v>
      </c>
      <c r="Q294" s="2" t="s">
        <v>1805</v>
      </c>
      <c r="R294" s="2" t="s">
        <v>2029</v>
      </c>
    </row>
    <row r="295" spans="1:18" ht="21.6" customHeight="1" x14ac:dyDescent="0.25">
      <c r="A295" s="1">
        <f>IFERROR(IF(B295="","",SUBTOTAL(3,$B$9:$B295)),"-")</f>
        <v>287</v>
      </c>
      <c r="B295" s="2" t="s">
        <v>2110</v>
      </c>
      <c r="C295" s="7" t="s">
        <v>2111</v>
      </c>
      <c r="D295" s="3" t="s">
        <v>110</v>
      </c>
      <c r="E295" s="4">
        <v>44105</v>
      </c>
      <c r="F295" s="4">
        <v>44986</v>
      </c>
      <c r="G295" s="8" t="s">
        <v>2112</v>
      </c>
      <c r="H295" s="5">
        <v>44277</v>
      </c>
      <c r="I295" s="3">
        <v>6</v>
      </c>
      <c r="J295" s="3" t="s">
        <v>120</v>
      </c>
      <c r="K295" s="6" t="s">
        <v>106</v>
      </c>
      <c r="L295" s="6" t="s">
        <v>105</v>
      </c>
      <c r="M295" s="3" t="s">
        <v>114</v>
      </c>
      <c r="N295" s="3" t="s">
        <v>2113</v>
      </c>
      <c r="O295" s="3" t="s">
        <v>2114</v>
      </c>
      <c r="P295" s="2" t="s">
        <v>2115</v>
      </c>
      <c r="Q295" s="2" t="s">
        <v>1805</v>
      </c>
      <c r="R295" s="2" t="s">
        <v>2029</v>
      </c>
    </row>
    <row r="296" spans="1:18" ht="21.6" customHeight="1" x14ac:dyDescent="0.25">
      <c r="A296" s="1">
        <f>IFERROR(IF(B296="","",SUBTOTAL(3,$B$9:$B296)),"-")</f>
        <v>288</v>
      </c>
      <c r="B296" s="2" t="s">
        <v>2116</v>
      </c>
      <c r="C296" s="7" t="s">
        <v>2117</v>
      </c>
      <c r="D296" s="3" t="s">
        <v>110</v>
      </c>
      <c r="E296" s="4">
        <v>44470</v>
      </c>
      <c r="F296" s="4">
        <v>44743</v>
      </c>
      <c r="G296" s="8" t="s">
        <v>121</v>
      </c>
      <c r="H296" s="5">
        <v>44277</v>
      </c>
      <c r="I296" s="3">
        <v>7</v>
      </c>
      <c r="J296" s="3" t="s">
        <v>111</v>
      </c>
      <c r="K296" s="6" t="s">
        <v>104</v>
      </c>
      <c r="L296" s="6" t="s">
        <v>105</v>
      </c>
      <c r="M296" s="3" t="s">
        <v>114</v>
      </c>
      <c r="N296" s="3" t="s">
        <v>2118</v>
      </c>
      <c r="O296" s="3" t="s">
        <v>2119</v>
      </c>
      <c r="P296" s="2" t="s">
        <v>2120</v>
      </c>
      <c r="Q296" s="2" t="s">
        <v>1805</v>
      </c>
      <c r="R296" s="2" t="s">
        <v>2029</v>
      </c>
    </row>
    <row r="297" spans="1:18" ht="21.6" customHeight="1" x14ac:dyDescent="0.25">
      <c r="A297" s="1">
        <f>IFERROR(IF(B297="","",SUBTOTAL(3,$B$9:$B297)),"-")</f>
        <v>289</v>
      </c>
      <c r="B297" s="2" t="s">
        <v>2121</v>
      </c>
      <c r="C297" s="7" t="s">
        <v>2122</v>
      </c>
      <c r="D297" s="3" t="s">
        <v>110</v>
      </c>
      <c r="E297" s="4">
        <v>44470</v>
      </c>
      <c r="F297" s="4">
        <v>44621</v>
      </c>
      <c r="G297" s="8" t="s">
        <v>2123</v>
      </c>
      <c r="H297" s="5">
        <v>44277</v>
      </c>
      <c r="I297" s="3">
        <v>7</v>
      </c>
      <c r="J297" s="3" t="s">
        <v>120</v>
      </c>
      <c r="K297" s="6" t="s">
        <v>106</v>
      </c>
      <c r="L297" s="6" t="s">
        <v>105</v>
      </c>
      <c r="M297" s="3" t="s">
        <v>114</v>
      </c>
      <c r="N297" s="3" t="s">
        <v>2124</v>
      </c>
      <c r="O297" s="3" t="s">
        <v>2125</v>
      </c>
      <c r="P297" s="2" t="s">
        <v>2126</v>
      </c>
      <c r="Q297" s="2" t="s">
        <v>1805</v>
      </c>
      <c r="R297" s="2" t="s">
        <v>2029</v>
      </c>
    </row>
    <row r="298" spans="1:18" ht="21.6" customHeight="1" x14ac:dyDescent="0.25">
      <c r="A298" s="1">
        <f>IFERROR(IF(B298="","",SUBTOTAL(3,$B$9:$B298)),"-")</f>
        <v>290</v>
      </c>
      <c r="B298" s="2" t="s">
        <v>2127</v>
      </c>
      <c r="C298" s="7" t="s">
        <v>2128</v>
      </c>
      <c r="D298" s="3" t="s">
        <v>110</v>
      </c>
      <c r="E298" s="4">
        <v>44652</v>
      </c>
      <c r="F298" s="4">
        <v>44682</v>
      </c>
      <c r="G298" s="8" t="s">
        <v>2129</v>
      </c>
      <c r="H298" s="5">
        <v>44277</v>
      </c>
      <c r="I298" s="3">
        <v>6</v>
      </c>
      <c r="J298" s="3" t="s">
        <v>120</v>
      </c>
      <c r="K298" s="6" t="s">
        <v>104</v>
      </c>
      <c r="L298" s="6" t="s">
        <v>105</v>
      </c>
      <c r="M298" s="3" t="s">
        <v>114</v>
      </c>
      <c r="N298" s="3" t="s">
        <v>2130</v>
      </c>
      <c r="O298" s="3" t="s">
        <v>2131</v>
      </c>
      <c r="P298" s="2" t="s">
        <v>2132</v>
      </c>
      <c r="Q298" s="2" t="s">
        <v>1805</v>
      </c>
      <c r="R298" s="2" t="s">
        <v>2029</v>
      </c>
    </row>
    <row r="299" spans="1:18" ht="21.6" customHeight="1" x14ac:dyDescent="0.25">
      <c r="A299" s="1">
        <f>IFERROR(IF(B299="","",SUBTOTAL(3,$B$9:$B299)),"-")</f>
        <v>291</v>
      </c>
      <c r="B299" s="2" t="s">
        <v>2133</v>
      </c>
      <c r="C299" s="7" t="s">
        <v>2134</v>
      </c>
      <c r="D299" s="3" t="s">
        <v>110</v>
      </c>
      <c r="E299" s="4">
        <v>44652</v>
      </c>
      <c r="F299" s="4">
        <v>45292</v>
      </c>
      <c r="G299" s="8" t="s">
        <v>1900</v>
      </c>
      <c r="H299" s="5">
        <v>44277</v>
      </c>
      <c r="I299" s="3">
        <v>6</v>
      </c>
      <c r="J299" s="3" t="s">
        <v>120</v>
      </c>
      <c r="K299" s="6" t="s">
        <v>106</v>
      </c>
      <c r="L299" s="6" t="s">
        <v>105</v>
      </c>
      <c r="M299" s="3" t="s">
        <v>114</v>
      </c>
      <c r="N299" s="3" t="s">
        <v>2135</v>
      </c>
      <c r="O299" s="3" t="s">
        <v>2136</v>
      </c>
      <c r="P299" s="2" t="s">
        <v>2137</v>
      </c>
      <c r="Q299" s="2" t="s">
        <v>1805</v>
      </c>
      <c r="R299" s="2" t="s">
        <v>2029</v>
      </c>
    </row>
    <row r="300" spans="1:18" ht="21.6" customHeight="1" x14ac:dyDescent="0.25">
      <c r="A300" s="1">
        <f>IFERROR(IF(B300="","",SUBTOTAL(3,$B$9:$B300)),"-")</f>
        <v>292</v>
      </c>
      <c r="B300" s="2" t="s">
        <v>2138</v>
      </c>
      <c r="C300" s="7" t="s">
        <v>2139</v>
      </c>
      <c r="D300" s="3" t="s">
        <v>110</v>
      </c>
      <c r="E300" s="4">
        <v>44835</v>
      </c>
      <c r="F300" s="4">
        <v>44927</v>
      </c>
      <c r="G300" s="8" t="s">
        <v>2140</v>
      </c>
      <c r="H300" s="5">
        <v>44277</v>
      </c>
      <c r="I300" s="3">
        <v>7</v>
      </c>
      <c r="J300" s="3" t="s">
        <v>107</v>
      </c>
      <c r="K300" s="6" t="s">
        <v>106</v>
      </c>
      <c r="L300" s="6" t="s">
        <v>105</v>
      </c>
      <c r="M300" s="3" t="s">
        <v>114</v>
      </c>
      <c r="N300" s="3" t="s">
        <v>2141</v>
      </c>
      <c r="O300" s="3" t="s">
        <v>2142</v>
      </c>
      <c r="P300" s="2" t="s">
        <v>2143</v>
      </c>
      <c r="Q300" s="2" t="s">
        <v>1805</v>
      </c>
      <c r="R300" s="2" t="s">
        <v>2029</v>
      </c>
    </row>
    <row r="301" spans="1:18" ht="21.6" customHeight="1" x14ac:dyDescent="0.25">
      <c r="A301" s="1">
        <f>IFERROR(IF(B301="","",SUBTOTAL(3,$B$9:$B301)),"-")</f>
        <v>293</v>
      </c>
      <c r="B301" s="2" t="s">
        <v>2144</v>
      </c>
      <c r="C301" s="7" t="s">
        <v>2145</v>
      </c>
      <c r="D301" s="3" t="s">
        <v>110</v>
      </c>
      <c r="E301" s="4">
        <v>45200</v>
      </c>
      <c r="F301" s="4">
        <v>44927</v>
      </c>
      <c r="G301" s="8" t="s">
        <v>2146</v>
      </c>
      <c r="H301" s="5">
        <v>44228</v>
      </c>
      <c r="I301" s="3">
        <v>6</v>
      </c>
      <c r="J301" s="3" t="s">
        <v>107</v>
      </c>
      <c r="K301" s="6" t="s">
        <v>104</v>
      </c>
      <c r="L301" s="6" t="s">
        <v>105</v>
      </c>
      <c r="M301" s="3" t="s">
        <v>114</v>
      </c>
      <c r="N301" s="3" t="s">
        <v>2147</v>
      </c>
      <c r="O301" s="3" t="s">
        <v>2148</v>
      </c>
      <c r="P301" s="2" t="s">
        <v>2149</v>
      </c>
      <c r="Q301" s="2" t="s">
        <v>1805</v>
      </c>
      <c r="R301" s="2" t="s">
        <v>2029</v>
      </c>
    </row>
    <row r="302" spans="1:18" ht="21.6" customHeight="1" x14ac:dyDescent="0.25">
      <c r="A302" s="1">
        <f>IFERROR(IF(B302="","",SUBTOTAL(3,$B$9:$B302)),"-")</f>
        <v>294</v>
      </c>
      <c r="B302" s="2" t="s">
        <v>2150</v>
      </c>
      <c r="C302" s="7" t="s">
        <v>2151</v>
      </c>
      <c r="D302" s="3" t="s">
        <v>110</v>
      </c>
      <c r="E302" s="4">
        <v>45200</v>
      </c>
      <c r="F302" s="4">
        <v>44986</v>
      </c>
      <c r="G302" s="8" t="s">
        <v>600</v>
      </c>
      <c r="H302" s="5">
        <v>44277</v>
      </c>
      <c r="I302" s="3">
        <v>6</v>
      </c>
      <c r="J302" s="3" t="s">
        <v>120</v>
      </c>
      <c r="K302" s="6" t="s">
        <v>104</v>
      </c>
      <c r="L302" s="6" t="s">
        <v>105</v>
      </c>
      <c r="M302" s="3" t="s">
        <v>114</v>
      </c>
      <c r="N302" s="3" t="s">
        <v>2152</v>
      </c>
      <c r="O302" s="3" t="s">
        <v>2153</v>
      </c>
      <c r="P302" s="2" t="s">
        <v>2154</v>
      </c>
      <c r="Q302" s="2" t="s">
        <v>1805</v>
      </c>
      <c r="R302" s="2" t="s">
        <v>2029</v>
      </c>
    </row>
    <row r="303" spans="1:18" ht="21.6" customHeight="1" x14ac:dyDescent="0.25">
      <c r="A303" s="1">
        <f>IFERROR(IF(B303="","",SUBTOTAL(3,$B$9:$B303)),"-")</f>
        <v>295</v>
      </c>
      <c r="B303" s="2" t="s">
        <v>2155</v>
      </c>
      <c r="C303" s="7" t="s">
        <v>2156</v>
      </c>
      <c r="D303" s="3" t="s">
        <v>115</v>
      </c>
      <c r="E303" s="4">
        <v>43191</v>
      </c>
      <c r="F303" s="4">
        <v>44927</v>
      </c>
      <c r="G303" s="8" t="s">
        <v>1889</v>
      </c>
      <c r="H303" s="5">
        <v>44867</v>
      </c>
      <c r="I303" s="3">
        <v>7</v>
      </c>
      <c r="J303" s="3" t="s">
        <v>107</v>
      </c>
      <c r="K303" s="6" t="s">
        <v>104</v>
      </c>
      <c r="L303" s="6" t="s">
        <v>105</v>
      </c>
      <c r="M303" s="3" t="s">
        <v>114</v>
      </c>
      <c r="N303" s="3" t="s">
        <v>2157</v>
      </c>
      <c r="O303" s="3" t="s">
        <v>2158</v>
      </c>
      <c r="P303" s="2" t="s">
        <v>2159</v>
      </c>
      <c r="Q303" s="2" t="s">
        <v>1805</v>
      </c>
      <c r="R303" s="2" t="s">
        <v>2029</v>
      </c>
    </row>
    <row r="304" spans="1:18" ht="21.6" customHeight="1" x14ac:dyDescent="0.25">
      <c r="A304" s="1">
        <f>IFERROR(IF(B304="","",SUBTOTAL(3,$B$9:$B304)),"-")</f>
        <v>296</v>
      </c>
      <c r="B304" s="2" t="s">
        <v>2160</v>
      </c>
      <c r="C304" s="7" t="s">
        <v>2161</v>
      </c>
      <c r="D304" s="3" t="s">
        <v>115</v>
      </c>
      <c r="E304" s="4">
        <v>43922</v>
      </c>
      <c r="F304" s="4">
        <v>44621</v>
      </c>
      <c r="G304" s="8" t="s">
        <v>121</v>
      </c>
      <c r="H304" s="5">
        <v>44277</v>
      </c>
      <c r="I304" s="3">
        <v>7</v>
      </c>
      <c r="J304" s="3" t="s">
        <v>120</v>
      </c>
      <c r="K304" s="6" t="s">
        <v>106</v>
      </c>
      <c r="L304" s="6" t="s">
        <v>105</v>
      </c>
      <c r="M304" s="3" t="s">
        <v>114</v>
      </c>
      <c r="N304" s="3" t="s">
        <v>2162</v>
      </c>
      <c r="O304" s="3" t="s">
        <v>2163</v>
      </c>
      <c r="P304" s="2" t="s">
        <v>2164</v>
      </c>
      <c r="Q304" s="2" t="s">
        <v>1805</v>
      </c>
      <c r="R304" s="2" t="s">
        <v>2029</v>
      </c>
    </row>
    <row r="305" spans="1:18" ht="21.6" customHeight="1" x14ac:dyDescent="0.25">
      <c r="A305" s="1">
        <f>IFERROR(IF(B305="","",SUBTOTAL(3,$B$9:$B305)),"-")</f>
        <v>297</v>
      </c>
      <c r="B305" s="2" t="s">
        <v>2165</v>
      </c>
      <c r="C305" s="7" t="s">
        <v>2166</v>
      </c>
      <c r="D305" s="3" t="s">
        <v>115</v>
      </c>
      <c r="E305" s="4">
        <v>44105</v>
      </c>
      <c r="F305" s="4">
        <v>45292</v>
      </c>
      <c r="G305" s="8" t="s">
        <v>612</v>
      </c>
      <c r="H305" s="5">
        <v>44277</v>
      </c>
      <c r="I305" s="3">
        <v>5</v>
      </c>
      <c r="J305" s="3" t="s">
        <v>120</v>
      </c>
      <c r="K305" s="6" t="s">
        <v>106</v>
      </c>
      <c r="L305" s="6" t="s">
        <v>105</v>
      </c>
      <c r="M305" s="3" t="s">
        <v>114</v>
      </c>
      <c r="N305" s="3" t="s">
        <v>2167</v>
      </c>
      <c r="O305" s="3" t="s">
        <v>2168</v>
      </c>
      <c r="P305" s="2" t="s">
        <v>2169</v>
      </c>
      <c r="Q305" s="2" t="s">
        <v>1805</v>
      </c>
      <c r="R305" s="2" t="s">
        <v>2029</v>
      </c>
    </row>
    <row r="306" spans="1:18" ht="21.6" customHeight="1" x14ac:dyDescent="0.25">
      <c r="A306" s="1">
        <f>IFERROR(IF(B306="","",SUBTOTAL(3,$B$9:$B306)),"-")</f>
        <v>298</v>
      </c>
      <c r="B306" s="2" t="s">
        <v>2170</v>
      </c>
      <c r="C306" s="7" t="s">
        <v>2171</v>
      </c>
      <c r="D306" s="3" t="s">
        <v>115</v>
      </c>
      <c r="E306" s="4">
        <v>44652</v>
      </c>
      <c r="F306" s="4">
        <v>45292</v>
      </c>
      <c r="G306" s="8" t="s">
        <v>2172</v>
      </c>
      <c r="H306" s="5">
        <v>44277</v>
      </c>
      <c r="I306" s="3">
        <v>6</v>
      </c>
      <c r="J306" s="3" t="s">
        <v>120</v>
      </c>
      <c r="K306" s="6" t="s">
        <v>106</v>
      </c>
      <c r="L306" s="6" t="s">
        <v>105</v>
      </c>
      <c r="M306" s="3" t="s">
        <v>114</v>
      </c>
      <c r="N306" s="3" t="s">
        <v>2173</v>
      </c>
      <c r="O306" s="3" t="s">
        <v>2174</v>
      </c>
      <c r="P306" s="2" t="s">
        <v>2175</v>
      </c>
      <c r="Q306" s="2" t="s">
        <v>1805</v>
      </c>
      <c r="R306" s="2" t="s">
        <v>2029</v>
      </c>
    </row>
    <row r="307" spans="1:18" ht="21.6" customHeight="1" x14ac:dyDescent="0.25">
      <c r="A307" s="1">
        <f>IFERROR(IF(B307="","",SUBTOTAL(3,$B$9:$B307)),"-")</f>
        <v>299</v>
      </c>
      <c r="B307" s="2" t="s">
        <v>2176</v>
      </c>
      <c r="C307" s="7" t="s">
        <v>2177</v>
      </c>
      <c r="D307" s="3" t="s">
        <v>116</v>
      </c>
      <c r="E307" s="4">
        <v>44105</v>
      </c>
      <c r="F307" s="4">
        <v>45292</v>
      </c>
      <c r="G307" s="8" t="s">
        <v>2079</v>
      </c>
      <c r="H307" s="5">
        <v>44277</v>
      </c>
      <c r="I307" s="3">
        <v>7</v>
      </c>
      <c r="J307" s="3" t="s">
        <v>107</v>
      </c>
      <c r="K307" s="6" t="s">
        <v>106</v>
      </c>
      <c r="L307" s="6" t="s">
        <v>105</v>
      </c>
      <c r="M307" s="3" t="s">
        <v>114</v>
      </c>
      <c r="N307" s="3" t="s">
        <v>2178</v>
      </c>
      <c r="O307" s="3" t="s">
        <v>2179</v>
      </c>
      <c r="P307" s="2" t="s">
        <v>2180</v>
      </c>
      <c r="Q307" s="2" t="s">
        <v>1805</v>
      </c>
      <c r="R307" s="2" t="s">
        <v>2029</v>
      </c>
    </row>
    <row r="308" spans="1:18" ht="21.6" customHeight="1" x14ac:dyDescent="0.25">
      <c r="A308" s="1">
        <f>IFERROR(IF(B308="","",SUBTOTAL(3,$B$9:$B308)),"-")</f>
        <v>300</v>
      </c>
      <c r="B308" s="2" t="s">
        <v>2181</v>
      </c>
      <c r="C308" s="7" t="s">
        <v>2182</v>
      </c>
      <c r="D308" s="3" t="s">
        <v>116</v>
      </c>
      <c r="E308" s="4">
        <v>44105</v>
      </c>
      <c r="F308" s="4">
        <v>44927</v>
      </c>
      <c r="G308" s="8" t="s">
        <v>846</v>
      </c>
      <c r="H308" s="5">
        <v>44277</v>
      </c>
      <c r="I308" s="3">
        <v>5</v>
      </c>
      <c r="J308" s="3" t="s">
        <v>120</v>
      </c>
      <c r="K308" s="6" t="s">
        <v>104</v>
      </c>
      <c r="L308" s="6" t="s">
        <v>105</v>
      </c>
      <c r="M308" s="3" t="s">
        <v>114</v>
      </c>
      <c r="N308" s="3" t="s">
        <v>2183</v>
      </c>
      <c r="O308" s="3" t="s">
        <v>2184</v>
      </c>
      <c r="P308" s="2" t="s">
        <v>2185</v>
      </c>
      <c r="Q308" s="2" t="s">
        <v>1805</v>
      </c>
      <c r="R308" s="2" t="s">
        <v>2029</v>
      </c>
    </row>
    <row r="309" spans="1:18" ht="21.6" customHeight="1" x14ac:dyDescent="0.25">
      <c r="A309" s="1">
        <f>IFERROR(IF(B309="","",SUBTOTAL(3,$B$9:$B309)),"-")</f>
        <v>301</v>
      </c>
      <c r="B309" s="2" t="s">
        <v>2186</v>
      </c>
      <c r="C309" s="7" t="s">
        <v>2187</v>
      </c>
      <c r="D309" s="3" t="s">
        <v>116</v>
      </c>
      <c r="E309" s="4">
        <v>44287</v>
      </c>
      <c r="F309" s="4">
        <v>44986</v>
      </c>
      <c r="G309" s="8" t="s">
        <v>2112</v>
      </c>
      <c r="H309" s="5">
        <v>44277</v>
      </c>
      <c r="I309" s="3">
        <v>6</v>
      </c>
      <c r="J309" s="3" t="s">
        <v>107</v>
      </c>
      <c r="K309" s="6" t="s">
        <v>106</v>
      </c>
      <c r="L309" s="6" t="s">
        <v>105</v>
      </c>
      <c r="M309" s="3" t="s">
        <v>114</v>
      </c>
      <c r="N309" s="3" t="s">
        <v>2188</v>
      </c>
      <c r="O309" s="3" t="s">
        <v>2189</v>
      </c>
      <c r="P309" s="2" t="s">
        <v>2190</v>
      </c>
      <c r="Q309" s="2" t="s">
        <v>1805</v>
      </c>
      <c r="R309" s="2" t="s">
        <v>2029</v>
      </c>
    </row>
    <row r="310" spans="1:18" ht="21.6" customHeight="1" x14ac:dyDescent="0.25">
      <c r="A310" s="1">
        <f>IFERROR(IF(B310="","",SUBTOTAL(3,$B$9:$B310)),"-")</f>
        <v>302</v>
      </c>
      <c r="B310" s="2" t="s">
        <v>2191</v>
      </c>
      <c r="C310" s="7" t="s">
        <v>2192</v>
      </c>
      <c r="D310" s="3" t="s">
        <v>116</v>
      </c>
      <c r="E310" s="4">
        <v>44287</v>
      </c>
      <c r="F310" s="4">
        <v>45292</v>
      </c>
      <c r="G310" s="8" t="s">
        <v>2193</v>
      </c>
      <c r="H310" s="5">
        <v>44277</v>
      </c>
      <c r="I310" s="3">
        <v>5</v>
      </c>
      <c r="J310" s="3" t="s">
        <v>118</v>
      </c>
      <c r="K310" s="6" t="s">
        <v>106</v>
      </c>
      <c r="L310" s="6" t="s">
        <v>105</v>
      </c>
      <c r="M310" s="3" t="s">
        <v>114</v>
      </c>
      <c r="N310" s="3" t="s">
        <v>2194</v>
      </c>
      <c r="O310" s="3" t="s">
        <v>2195</v>
      </c>
      <c r="P310" s="2" t="s">
        <v>2196</v>
      </c>
      <c r="Q310" s="2" t="s">
        <v>1805</v>
      </c>
      <c r="R310" s="2" t="s">
        <v>2029</v>
      </c>
    </row>
    <row r="311" spans="1:18" ht="21.6" customHeight="1" x14ac:dyDescent="0.25">
      <c r="A311" s="1">
        <f>IFERROR(IF(B311="","",SUBTOTAL(3,$B$9:$B311)),"-")</f>
        <v>303</v>
      </c>
      <c r="B311" s="2" t="s">
        <v>2197</v>
      </c>
      <c r="C311" s="7" t="s">
        <v>2198</v>
      </c>
      <c r="D311" s="3" t="s">
        <v>116</v>
      </c>
      <c r="E311" s="4">
        <v>44652</v>
      </c>
      <c r="F311" s="4">
        <v>44805</v>
      </c>
      <c r="G311" s="8" t="s">
        <v>689</v>
      </c>
      <c r="H311" s="5">
        <v>44277</v>
      </c>
      <c r="I311" s="3">
        <v>5</v>
      </c>
      <c r="J311" s="3" t="s">
        <v>118</v>
      </c>
      <c r="K311" s="6" t="s">
        <v>106</v>
      </c>
      <c r="L311" s="6" t="s">
        <v>105</v>
      </c>
      <c r="M311" s="3" t="s">
        <v>114</v>
      </c>
      <c r="N311" s="3" t="s">
        <v>2199</v>
      </c>
      <c r="O311" s="3" t="s">
        <v>2200</v>
      </c>
      <c r="P311" s="2" t="s">
        <v>2201</v>
      </c>
      <c r="Q311" s="2" t="s">
        <v>1805</v>
      </c>
      <c r="R311" s="2" t="s">
        <v>2029</v>
      </c>
    </row>
    <row r="312" spans="1:18" ht="21.6" customHeight="1" x14ac:dyDescent="0.25">
      <c r="A312" s="1">
        <f>IFERROR(IF(B312="","",SUBTOTAL(3,$B$9:$B312)),"-")</f>
        <v>304</v>
      </c>
      <c r="B312" s="2" t="s">
        <v>2202</v>
      </c>
      <c r="C312" s="7" t="s">
        <v>2203</v>
      </c>
      <c r="D312" s="3" t="s">
        <v>116</v>
      </c>
      <c r="E312" s="4">
        <v>44652</v>
      </c>
      <c r="F312" s="4">
        <v>44652</v>
      </c>
      <c r="G312" s="8" t="s">
        <v>846</v>
      </c>
      <c r="H312" s="5">
        <v>44277</v>
      </c>
      <c r="I312" s="3">
        <v>5</v>
      </c>
      <c r="J312" s="3" t="s">
        <v>118</v>
      </c>
      <c r="K312" s="6" t="s">
        <v>106</v>
      </c>
      <c r="L312" s="6" t="s">
        <v>105</v>
      </c>
      <c r="M312" s="3" t="s">
        <v>114</v>
      </c>
      <c r="N312" s="3" t="s">
        <v>2204</v>
      </c>
      <c r="O312" s="3" t="s">
        <v>2205</v>
      </c>
      <c r="P312" s="2" t="s">
        <v>2206</v>
      </c>
      <c r="Q312" s="2" t="s">
        <v>1805</v>
      </c>
      <c r="R312" s="2" t="s">
        <v>2029</v>
      </c>
    </row>
    <row r="313" spans="1:18" ht="21.6" customHeight="1" x14ac:dyDescent="0.25">
      <c r="A313" s="1">
        <f>IFERROR(IF(B313="","",SUBTOTAL(3,$B$9:$B313)),"-")</f>
        <v>305</v>
      </c>
      <c r="B313" s="2" t="s">
        <v>2207</v>
      </c>
      <c r="C313" s="7" t="s">
        <v>2208</v>
      </c>
      <c r="D313" s="3" t="s">
        <v>116</v>
      </c>
      <c r="E313" s="4">
        <v>44835</v>
      </c>
      <c r="F313" s="4">
        <v>44927</v>
      </c>
      <c r="G313" s="8" t="s">
        <v>2112</v>
      </c>
      <c r="H313" s="5">
        <v>44277</v>
      </c>
      <c r="I313" s="3">
        <v>6</v>
      </c>
      <c r="J313" s="3" t="s">
        <v>120</v>
      </c>
      <c r="K313" s="6" t="s">
        <v>104</v>
      </c>
      <c r="L313" s="6" t="s">
        <v>105</v>
      </c>
      <c r="M313" s="3" t="s">
        <v>114</v>
      </c>
      <c r="N313" s="3" t="s">
        <v>2209</v>
      </c>
      <c r="O313" s="3" t="s">
        <v>2210</v>
      </c>
      <c r="P313" s="2" t="s">
        <v>2211</v>
      </c>
      <c r="Q313" s="2" t="s">
        <v>1805</v>
      </c>
      <c r="R313" s="2" t="s">
        <v>2029</v>
      </c>
    </row>
    <row r="314" spans="1:18" ht="21.6" customHeight="1" x14ac:dyDescent="0.25">
      <c r="A314" s="1">
        <f>IFERROR(IF(B314="","",SUBTOTAL(3,$B$9:$B314)),"-")</f>
        <v>306</v>
      </c>
      <c r="B314" s="2" t="s">
        <v>2212</v>
      </c>
      <c r="C314" s="7" t="s">
        <v>2213</v>
      </c>
      <c r="D314" s="3" t="s">
        <v>116</v>
      </c>
      <c r="E314" s="4">
        <v>45017</v>
      </c>
      <c r="F314" s="4">
        <v>44805</v>
      </c>
      <c r="G314" s="8" t="s">
        <v>2193</v>
      </c>
      <c r="H314" s="5">
        <v>44277</v>
      </c>
      <c r="I314" s="3">
        <v>5</v>
      </c>
      <c r="J314" s="3" t="s">
        <v>118</v>
      </c>
      <c r="K314" s="6" t="s">
        <v>106</v>
      </c>
      <c r="L314" s="6" t="s">
        <v>105</v>
      </c>
      <c r="M314" s="3" t="s">
        <v>114</v>
      </c>
      <c r="N314" s="3" t="s">
        <v>2214</v>
      </c>
      <c r="O314" s="3" t="s">
        <v>2215</v>
      </c>
      <c r="P314" s="2" t="s">
        <v>2216</v>
      </c>
      <c r="Q314" s="2" t="s">
        <v>1805</v>
      </c>
      <c r="R314" s="2" t="s">
        <v>2029</v>
      </c>
    </row>
    <row r="315" spans="1:18" ht="21.6" customHeight="1" x14ac:dyDescent="0.25">
      <c r="A315" s="1">
        <f>IFERROR(IF(B315="","",SUBTOTAL(3,$B$9:$B315)),"-")</f>
        <v>307</v>
      </c>
      <c r="B315" s="2" t="s">
        <v>2217</v>
      </c>
      <c r="C315" s="7" t="s">
        <v>2218</v>
      </c>
      <c r="D315" s="3" t="s">
        <v>116</v>
      </c>
      <c r="E315" s="4">
        <v>45017</v>
      </c>
      <c r="F315" s="4">
        <v>44713</v>
      </c>
      <c r="G315" s="8" t="s">
        <v>2193</v>
      </c>
      <c r="H315" s="5">
        <v>44277</v>
      </c>
      <c r="I315" s="3">
        <v>5</v>
      </c>
      <c r="J315" s="3" t="s">
        <v>118</v>
      </c>
      <c r="K315" s="6" t="s">
        <v>106</v>
      </c>
      <c r="L315" s="6" t="s">
        <v>105</v>
      </c>
      <c r="M315" s="3" t="s">
        <v>114</v>
      </c>
      <c r="N315" s="3" t="s">
        <v>2219</v>
      </c>
      <c r="O315" s="3" t="s">
        <v>2220</v>
      </c>
      <c r="P315" s="2" t="s">
        <v>2221</v>
      </c>
      <c r="Q315" s="2" t="s">
        <v>1805</v>
      </c>
      <c r="R315" s="2" t="s">
        <v>2029</v>
      </c>
    </row>
    <row r="316" spans="1:18" ht="21.6" customHeight="1" x14ac:dyDescent="0.25">
      <c r="A316" s="1">
        <f>IFERROR(IF(B316="","",SUBTOTAL(3,$B$9:$B316)),"-")</f>
        <v>308</v>
      </c>
      <c r="B316" s="2" t="s">
        <v>2222</v>
      </c>
      <c r="C316" s="7" t="s">
        <v>2223</v>
      </c>
      <c r="D316" s="3" t="s">
        <v>116</v>
      </c>
      <c r="E316" s="4">
        <v>45017</v>
      </c>
      <c r="F316" s="4">
        <v>44805</v>
      </c>
      <c r="G316" s="8" t="s">
        <v>846</v>
      </c>
      <c r="H316" s="5">
        <v>44277</v>
      </c>
      <c r="I316" s="3">
        <v>5</v>
      </c>
      <c r="J316" s="3" t="s">
        <v>118</v>
      </c>
      <c r="K316" s="6" t="s">
        <v>104</v>
      </c>
      <c r="L316" s="6" t="s">
        <v>105</v>
      </c>
      <c r="M316" s="3" t="s">
        <v>114</v>
      </c>
      <c r="N316" s="3" t="s">
        <v>2224</v>
      </c>
      <c r="O316" s="3" t="s">
        <v>2225</v>
      </c>
      <c r="P316" s="2" t="s">
        <v>2226</v>
      </c>
      <c r="Q316" s="2" t="s">
        <v>1805</v>
      </c>
      <c r="R316" s="2" t="s">
        <v>2029</v>
      </c>
    </row>
    <row r="317" spans="1:18" ht="21.6" customHeight="1" x14ac:dyDescent="0.25">
      <c r="A317" s="1">
        <f>IFERROR(IF(B317="","",SUBTOTAL(3,$B$9:$B317)),"-")</f>
        <v>309</v>
      </c>
      <c r="B317" s="2" t="s">
        <v>2227</v>
      </c>
      <c r="C317" s="7" t="s">
        <v>2228</v>
      </c>
      <c r="D317" s="3" t="s">
        <v>116</v>
      </c>
      <c r="E317" s="4">
        <v>45017</v>
      </c>
      <c r="F317" s="4">
        <v>44835</v>
      </c>
      <c r="G317" s="8" t="s">
        <v>846</v>
      </c>
      <c r="H317" s="5">
        <v>44277</v>
      </c>
      <c r="I317" s="3">
        <v>5</v>
      </c>
      <c r="J317" s="3" t="s">
        <v>118</v>
      </c>
      <c r="K317" s="6" t="s">
        <v>104</v>
      </c>
      <c r="L317" s="6" t="s">
        <v>105</v>
      </c>
      <c r="M317" s="3" t="s">
        <v>114</v>
      </c>
      <c r="N317" s="3" t="s">
        <v>2229</v>
      </c>
      <c r="O317" s="3" t="s">
        <v>2230</v>
      </c>
      <c r="P317" s="2" t="s">
        <v>2231</v>
      </c>
      <c r="Q317" s="2" t="s">
        <v>1805</v>
      </c>
      <c r="R317" s="2" t="s">
        <v>2029</v>
      </c>
    </row>
    <row r="318" spans="1:18" ht="21.6" customHeight="1" x14ac:dyDescent="0.25">
      <c r="A318" s="1">
        <f>IFERROR(IF(B318="","",SUBTOTAL(3,$B$9:$B318)),"-")</f>
        <v>310</v>
      </c>
      <c r="B318" s="2" t="s">
        <v>2232</v>
      </c>
      <c r="C318" s="7" t="s">
        <v>2233</v>
      </c>
      <c r="D318" s="3" t="s">
        <v>116</v>
      </c>
      <c r="E318" s="4">
        <v>45200</v>
      </c>
      <c r="F318" s="4">
        <v>44805</v>
      </c>
      <c r="G318" s="8" t="s">
        <v>2234</v>
      </c>
      <c r="H318" s="5">
        <v>44277</v>
      </c>
      <c r="I318" s="3">
        <v>5</v>
      </c>
      <c r="J318" s="3" t="s">
        <v>118</v>
      </c>
      <c r="K318" s="6" t="s">
        <v>106</v>
      </c>
      <c r="L318" s="6" t="s">
        <v>105</v>
      </c>
      <c r="M318" s="3" t="s">
        <v>114</v>
      </c>
      <c r="N318" s="3" t="s">
        <v>2235</v>
      </c>
      <c r="O318" s="3" t="s">
        <v>2236</v>
      </c>
      <c r="P318" s="2" t="s">
        <v>2237</v>
      </c>
      <c r="Q318" s="2" t="s">
        <v>1805</v>
      </c>
      <c r="R318" s="2" t="s">
        <v>2029</v>
      </c>
    </row>
    <row r="319" spans="1:18" ht="21.6" customHeight="1" x14ac:dyDescent="0.25">
      <c r="A319" s="1">
        <f>IFERROR(IF(B319="","",SUBTOTAL(3,$B$9:$B319)),"-")</f>
        <v>311</v>
      </c>
      <c r="B319" s="2" t="s">
        <v>2238</v>
      </c>
      <c r="C319" s="7" t="s">
        <v>2239</v>
      </c>
      <c r="D319" s="3" t="s">
        <v>116</v>
      </c>
      <c r="E319" s="4">
        <v>45200</v>
      </c>
      <c r="F319" s="4">
        <v>44713</v>
      </c>
      <c r="G319" s="8" t="s">
        <v>689</v>
      </c>
      <c r="H319" s="5">
        <v>44277</v>
      </c>
      <c r="I319" s="3">
        <v>5</v>
      </c>
      <c r="J319" s="3" t="s">
        <v>118</v>
      </c>
      <c r="K319" s="6" t="s">
        <v>106</v>
      </c>
      <c r="L319" s="6" t="s">
        <v>105</v>
      </c>
      <c r="M319" s="3" t="s">
        <v>114</v>
      </c>
      <c r="N319" s="3" t="s">
        <v>2240</v>
      </c>
      <c r="O319" s="3" t="s">
        <v>2241</v>
      </c>
      <c r="P319" s="2" t="s">
        <v>2242</v>
      </c>
      <c r="Q319" s="2" t="s">
        <v>1805</v>
      </c>
      <c r="R319" s="2" t="s">
        <v>2029</v>
      </c>
    </row>
    <row r="320" spans="1:18" ht="21.6" customHeight="1" x14ac:dyDescent="0.25">
      <c r="A320" s="1">
        <f>IFERROR(IF(B320="","",SUBTOTAL(3,$B$9:$B320)),"-")</f>
        <v>312</v>
      </c>
      <c r="B320" s="2" t="s">
        <v>2243</v>
      </c>
      <c r="C320" s="7" t="s">
        <v>2244</v>
      </c>
      <c r="D320" s="3" t="s">
        <v>116</v>
      </c>
      <c r="E320" s="4">
        <v>45200</v>
      </c>
      <c r="F320" s="4">
        <v>44805</v>
      </c>
      <c r="G320" s="8" t="s">
        <v>2193</v>
      </c>
      <c r="H320" s="5">
        <v>44277</v>
      </c>
      <c r="I320" s="3">
        <v>5</v>
      </c>
      <c r="J320" s="3" t="s">
        <v>118</v>
      </c>
      <c r="K320" s="6" t="s">
        <v>106</v>
      </c>
      <c r="L320" s="6" t="s">
        <v>105</v>
      </c>
      <c r="M320" s="3" t="s">
        <v>114</v>
      </c>
      <c r="N320" s="3" t="s">
        <v>2245</v>
      </c>
      <c r="O320" s="3" t="s">
        <v>2246</v>
      </c>
      <c r="P320" s="2" t="s">
        <v>2247</v>
      </c>
      <c r="Q320" s="2" t="s">
        <v>1805</v>
      </c>
      <c r="R320" s="2" t="s">
        <v>2029</v>
      </c>
    </row>
    <row r="321" spans="1:18" ht="21.6" customHeight="1" x14ac:dyDescent="0.25">
      <c r="A321" s="1">
        <f>IFERROR(IF(B321="","",SUBTOTAL(3,$B$9:$B321)),"-")</f>
        <v>313</v>
      </c>
      <c r="B321" s="2" t="s">
        <v>2248</v>
      </c>
      <c r="C321" s="7" t="s">
        <v>2249</v>
      </c>
      <c r="D321" s="3" t="s">
        <v>582</v>
      </c>
      <c r="E321" s="4">
        <v>43556</v>
      </c>
      <c r="F321" s="4">
        <v>44805</v>
      </c>
      <c r="G321" s="8" t="s">
        <v>2250</v>
      </c>
      <c r="H321" s="5">
        <v>44277</v>
      </c>
      <c r="I321" s="3">
        <v>5</v>
      </c>
      <c r="J321" s="3" t="s">
        <v>107</v>
      </c>
      <c r="K321" s="6" t="s">
        <v>106</v>
      </c>
      <c r="L321" s="6" t="s">
        <v>105</v>
      </c>
      <c r="M321" s="3" t="s">
        <v>114</v>
      </c>
      <c r="N321" s="3" t="s">
        <v>2251</v>
      </c>
      <c r="O321" s="3" t="s">
        <v>2252</v>
      </c>
      <c r="P321" s="2" t="s">
        <v>2253</v>
      </c>
      <c r="Q321" s="2" t="s">
        <v>1805</v>
      </c>
      <c r="R321" s="2" t="s">
        <v>2029</v>
      </c>
    </row>
    <row r="322" spans="1:18" ht="21.6" customHeight="1" x14ac:dyDescent="0.25">
      <c r="A322" s="1">
        <f>IFERROR(IF(B322="","",SUBTOTAL(3,$B$9:$B322)),"-")</f>
        <v>314</v>
      </c>
      <c r="B322" s="2" t="s">
        <v>2217</v>
      </c>
      <c r="C322" s="7" t="s">
        <v>2254</v>
      </c>
      <c r="D322" s="3" t="s">
        <v>582</v>
      </c>
      <c r="E322" s="4">
        <v>43556</v>
      </c>
      <c r="F322" s="4">
        <v>44743</v>
      </c>
      <c r="G322" s="8" t="s">
        <v>2193</v>
      </c>
      <c r="H322" s="5">
        <v>44277</v>
      </c>
      <c r="I322" s="3">
        <v>5</v>
      </c>
      <c r="J322" s="3" t="s">
        <v>118</v>
      </c>
      <c r="K322" s="6" t="s">
        <v>106</v>
      </c>
      <c r="L322" s="6" t="s">
        <v>105</v>
      </c>
      <c r="M322" s="3" t="s">
        <v>114</v>
      </c>
      <c r="N322" s="3" t="s">
        <v>2255</v>
      </c>
      <c r="O322" s="3" t="s">
        <v>2256</v>
      </c>
      <c r="P322" s="2" t="s">
        <v>2257</v>
      </c>
      <c r="Q322" s="2" t="s">
        <v>1805</v>
      </c>
      <c r="R322" s="2" t="s">
        <v>2029</v>
      </c>
    </row>
    <row r="323" spans="1:18" ht="21.6" customHeight="1" x14ac:dyDescent="0.25">
      <c r="A323" s="1">
        <f>IFERROR(IF(B323="","",SUBTOTAL(3,$B$9:$B323)),"-")</f>
        <v>315</v>
      </c>
      <c r="B323" s="2" t="s">
        <v>2258</v>
      </c>
      <c r="C323" s="7" t="s">
        <v>2259</v>
      </c>
      <c r="D323" s="3" t="s">
        <v>582</v>
      </c>
      <c r="E323" s="4">
        <v>43556</v>
      </c>
      <c r="F323" s="4">
        <v>45292</v>
      </c>
      <c r="G323" s="8" t="s">
        <v>2193</v>
      </c>
      <c r="H323" s="5">
        <v>44277</v>
      </c>
      <c r="I323" s="3">
        <v>5</v>
      </c>
      <c r="J323" s="3" t="s">
        <v>118</v>
      </c>
      <c r="K323" s="6" t="s">
        <v>106</v>
      </c>
      <c r="L323" s="6" t="s">
        <v>105</v>
      </c>
      <c r="M323" s="3" t="s">
        <v>114</v>
      </c>
      <c r="N323" s="3" t="s">
        <v>2260</v>
      </c>
      <c r="O323" s="3" t="s">
        <v>2261</v>
      </c>
      <c r="P323" s="2" t="s">
        <v>2262</v>
      </c>
      <c r="Q323" s="2" t="s">
        <v>1805</v>
      </c>
      <c r="R323" s="2" t="s">
        <v>2029</v>
      </c>
    </row>
    <row r="324" spans="1:18" ht="21.6" customHeight="1" x14ac:dyDescent="0.25">
      <c r="A324" s="1">
        <f>IFERROR(IF(B324="","",SUBTOTAL(3,$B$9:$B324)),"-")</f>
        <v>316</v>
      </c>
      <c r="B324" s="2" t="s">
        <v>2263</v>
      </c>
      <c r="C324" s="7" t="s">
        <v>2264</v>
      </c>
      <c r="D324" s="3" t="s">
        <v>582</v>
      </c>
      <c r="E324" s="4">
        <v>44287</v>
      </c>
      <c r="F324" s="4">
        <v>45047</v>
      </c>
      <c r="G324" s="8" t="s">
        <v>2193</v>
      </c>
      <c r="H324" s="5">
        <v>44277</v>
      </c>
      <c r="I324" s="3">
        <v>5</v>
      </c>
      <c r="J324" s="3" t="s">
        <v>118</v>
      </c>
      <c r="K324" s="6" t="s">
        <v>106</v>
      </c>
      <c r="L324" s="6" t="s">
        <v>105</v>
      </c>
      <c r="M324" s="3" t="s">
        <v>114</v>
      </c>
      <c r="N324" s="3" t="s">
        <v>2265</v>
      </c>
      <c r="O324" s="3" t="s">
        <v>2266</v>
      </c>
      <c r="P324" s="2" t="s">
        <v>2267</v>
      </c>
      <c r="Q324" s="2" t="s">
        <v>1805</v>
      </c>
      <c r="R324" s="2" t="s">
        <v>2029</v>
      </c>
    </row>
    <row r="325" spans="1:18" ht="21.6" customHeight="1" x14ac:dyDescent="0.25">
      <c r="A325" s="1">
        <f>IFERROR(IF(B325="","",SUBTOTAL(3,$B$9:$B325)),"-")</f>
        <v>317</v>
      </c>
      <c r="B325" s="2" t="s">
        <v>2268</v>
      </c>
      <c r="C325" s="7" t="s">
        <v>2269</v>
      </c>
      <c r="D325" s="3" t="s">
        <v>582</v>
      </c>
      <c r="E325" s="4">
        <v>44287</v>
      </c>
      <c r="F325" s="4">
        <v>45231</v>
      </c>
      <c r="G325" s="8" t="s">
        <v>2270</v>
      </c>
      <c r="H325" s="5">
        <v>44277</v>
      </c>
      <c r="I325" s="3">
        <v>5</v>
      </c>
      <c r="J325" s="3" t="s">
        <v>118</v>
      </c>
      <c r="K325" s="6" t="s">
        <v>104</v>
      </c>
      <c r="L325" s="6" t="s">
        <v>105</v>
      </c>
      <c r="M325" s="3" t="s">
        <v>114</v>
      </c>
      <c r="N325" s="3" t="s">
        <v>2271</v>
      </c>
      <c r="O325" s="3" t="s">
        <v>2272</v>
      </c>
      <c r="P325" s="2" t="s">
        <v>2273</v>
      </c>
      <c r="Q325" s="2" t="s">
        <v>1805</v>
      </c>
      <c r="R325" s="2" t="s">
        <v>2029</v>
      </c>
    </row>
    <row r="326" spans="1:18" ht="21.6" customHeight="1" x14ac:dyDescent="0.25">
      <c r="A326" s="1">
        <f>IFERROR(IF(B326="","",SUBTOTAL(3,$B$9:$B326)),"-")</f>
        <v>318</v>
      </c>
      <c r="B326" s="2" t="s">
        <v>2274</v>
      </c>
      <c r="C326" s="7" t="s">
        <v>2275</v>
      </c>
      <c r="D326" s="3" t="s">
        <v>119</v>
      </c>
      <c r="E326" s="4">
        <v>44287</v>
      </c>
      <c r="F326" s="4">
        <v>45292</v>
      </c>
      <c r="G326" s="8" t="s">
        <v>117</v>
      </c>
      <c r="H326" s="5">
        <v>44277</v>
      </c>
      <c r="I326" s="3">
        <v>5</v>
      </c>
      <c r="J326" s="3" t="s">
        <v>118</v>
      </c>
      <c r="K326" s="6" t="s">
        <v>106</v>
      </c>
      <c r="L326" s="6" t="s">
        <v>105</v>
      </c>
      <c r="M326" s="3" t="s">
        <v>114</v>
      </c>
      <c r="N326" s="3" t="s">
        <v>2276</v>
      </c>
      <c r="O326" s="3" t="s">
        <v>2277</v>
      </c>
      <c r="P326" s="2" t="s">
        <v>2278</v>
      </c>
      <c r="Q326" s="2" t="s">
        <v>1805</v>
      </c>
      <c r="R326" s="2" t="s">
        <v>2029</v>
      </c>
    </row>
    <row r="327" spans="1:18" ht="21.6" customHeight="1" x14ac:dyDescent="0.25">
      <c r="A327" s="1">
        <f>IFERROR(IF(B327="","",SUBTOTAL(3,$B$9:$B327)),"-")</f>
        <v>319</v>
      </c>
      <c r="B327" s="2" t="s">
        <v>2279</v>
      </c>
      <c r="C327" s="7" t="s">
        <v>2280</v>
      </c>
      <c r="D327" s="3" t="s">
        <v>644</v>
      </c>
      <c r="E327" s="4">
        <v>43922</v>
      </c>
      <c r="F327" s="4">
        <v>44805</v>
      </c>
      <c r="G327" s="8" t="s">
        <v>612</v>
      </c>
      <c r="H327" s="5">
        <v>44277</v>
      </c>
      <c r="I327" s="3">
        <v>5</v>
      </c>
      <c r="J327" s="3" t="s">
        <v>118</v>
      </c>
      <c r="K327" s="6" t="s">
        <v>106</v>
      </c>
      <c r="L327" s="6" t="s">
        <v>105</v>
      </c>
      <c r="M327" s="3" t="s">
        <v>114</v>
      </c>
      <c r="N327" s="3" t="s">
        <v>2281</v>
      </c>
      <c r="O327" s="3" t="s">
        <v>2282</v>
      </c>
      <c r="P327" s="2" t="s">
        <v>2283</v>
      </c>
      <c r="Q327" s="2" t="s">
        <v>1805</v>
      </c>
      <c r="R327" s="2" t="s">
        <v>2029</v>
      </c>
    </row>
    <row r="328" spans="1:18" ht="21.6" customHeight="1" x14ac:dyDescent="0.25">
      <c r="A328" s="1">
        <f>IFERROR(IF(B328="","",SUBTOTAL(3,$B$9:$B328)),"-")</f>
        <v>320</v>
      </c>
      <c r="B328" s="2" t="s">
        <v>2284</v>
      </c>
      <c r="C328" s="7" t="s">
        <v>2285</v>
      </c>
      <c r="D328" s="3" t="s">
        <v>644</v>
      </c>
      <c r="E328" s="4">
        <v>44287</v>
      </c>
      <c r="F328" s="4">
        <v>44682</v>
      </c>
      <c r="G328" s="8" t="s">
        <v>1785</v>
      </c>
      <c r="H328" s="5">
        <v>44277</v>
      </c>
      <c r="I328" s="3">
        <v>3</v>
      </c>
      <c r="J328" s="3" t="s">
        <v>1786</v>
      </c>
      <c r="K328" s="6" t="s">
        <v>104</v>
      </c>
      <c r="L328" s="6" t="s">
        <v>105</v>
      </c>
      <c r="M328" s="3" t="s">
        <v>114</v>
      </c>
      <c r="N328" s="3" t="s">
        <v>2286</v>
      </c>
      <c r="O328" s="3" t="s">
        <v>2287</v>
      </c>
      <c r="P328" s="2" t="s">
        <v>2288</v>
      </c>
      <c r="Q328" s="2" t="s">
        <v>1805</v>
      </c>
      <c r="R328" s="2" t="s">
        <v>2029</v>
      </c>
    </row>
    <row r="329" spans="1:18" ht="21.6" customHeight="1" x14ac:dyDescent="0.25">
      <c r="A329" s="1">
        <f>IFERROR(IF(B329="","",SUBTOTAL(3,$B$9:$B329)),"-")</f>
        <v>321</v>
      </c>
      <c r="B329" s="2" t="s">
        <v>2289</v>
      </c>
      <c r="C329" s="7" t="s">
        <v>2290</v>
      </c>
      <c r="D329" s="3" t="s">
        <v>1007</v>
      </c>
      <c r="E329" s="4">
        <v>44652</v>
      </c>
      <c r="F329" s="4">
        <v>44621</v>
      </c>
      <c r="G329" s="8" t="s">
        <v>1563</v>
      </c>
      <c r="H329" s="5">
        <v>44277</v>
      </c>
      <c r="I329" s="3">
        <v>1</v>
      </c>
      <c r="J329" s="3" t="s">
        <v>620</v>
      </c>
      <c r="K329" s="6" t="s">
        <v>104</v>
      </c>
      <c r="L329" s="6" t="s">
        <v>105</v>
      </c>
      <c r="M329" s="3" t="s">
        <v>114</v>
      </c>
      <c r="N329" s="3" t="s">
        <v>2291</v>
      </c>
      <c r="O329" s="3" t="s">
        <v>2292</v>
      </c>
      <c r="P329" s="2" t="s">
        <v>2293</v>
      </c>
      <c r="Q329" s="2" t="s">
        <v>1805</v>
      </c>
      <c r="R329" s="2" t="s">
        <v>2029</v>
      </c>
    </row>
    <row r="330" spans="1:18" ht="21.6" customHeight="1" x14ac:dyDescent="0.25">
      <c r="A330" s="1">
        <f>IFERROR(IF(B330="","",SUBTOTAL(3,$B$9:$B330)),"-")</f>
        <v>322</v>
      </c>
      <c r="B330" s="2" t="s">
        <v>2294</v>
      </c>
      <c r="C330" s="7" t="s">
        <v>2295</v>
      </c>
      <c r="D330" s="3" t="s">
        <v>110</v>
      </c>
      <c r="E330" s="4">
        <v>44652</v>
      </c>
      <c r="F330" s="4">
        <v>45292</v>
      </c>
      <c r="G330" s="8" t="s">
        <v>2296</v>
      </c>
      <c r="H330" s="5">
        <v>44231</v>
      </c>
      <c r="I330" s="3">
        <v>9</v>
      </c>
      <c r="J330" s="3" t="s">
        <v>107</v>
      </c>
      <c r="K330" s="6" t="s">
        <v>104</v>
      </c>
      <c r="L330" s="6" t="s">
        <v>105</v>
      </c>
      <c r="M330" s="3" t="s">
        <v>112</v>
      </c>
      <c r="N330" s="3" t="s">
        <v>2297</v>
      </c>
      <c r="O330" s="3" t="s">
        <v>2298</v>
      </c>
      <c r="P330" s="2" t="s">
        <v>2299</v>
      </c>
      <c r="Q330" s="2" t="s">
        <v>1805</v>
      </c>
      <c r="R330" s="2" t="s">
        <v>2300</v>
      </c>
    </row>
    <row r="331" spans="1:18" ht="21.6" customHeight="1" x14ac:dyDescent="0.25">
      <c r="A331" s="1">
        <f>IFERROR(IF(B331="","",SUBTOTAL(3,$B$9:$B331)),"-")</f>
        <v>323</v>
      </c>
      <c r="B331" s="2" t="s">
        <v>2301</v>
      </c>
      <c r="C331" s="7" t="s">
        <v>2302</v>
      </c>
      <c r="D331" s="3" t="s">
        <v>115</v>
      </c>
      <c r="E331" s="4">
        <v>43556</v>
      </c>
      <c r="F331" s="4">
        <v>44621</v>
      </c>
      <c r="G331" s="8" t="s">
        <v>1132</v>
      </c>
      <c r="H331" s="5">
        <v>43118</v>
      </c>
      <c r="I331" s="3">
        <v>8</v>
      </c>
      <c r="J331" s="3" t="s">
        <v>120</v>
      </c>
      <c r="K331" s="6" t="s">
        <v>104</v>
      </c>
      <c r="L331" s="6" t="s">
        <v>105</v>
      </c>
      <c r="M331" s="3" t="s">
        <v>125</v>
      </c>
      <c r="N331" s="3" t="s">
        <v>2303</v>
      </c>
      <c r="O331" s="3">
        <v>81374434356</v>
      </c>
      <c r="P331" s="2" t="s">
        <v>2304</v>
      </c>
      <c r="Q331" s="2" t="s">
        <v>1805</v>
      </c>
      <c r="R331" s="2" t="s">
        <v>2300</v>
      </c>
    </row>
    <row r="332" spans="1:18" ht="21.6" customHeight="1" x14ac:dyDescent="0.25">
      <c r="A332" s="1">
        <f>IFERROR(IF(B332="","",SUBTOTAL(3,$B$9:$B332)),"-")</f>
        <v>324</v>
      </c>
      <c r="B332" s="2" t="s">
        <v>2305</v>
      </c>
      <c r="C332" s="7" t="s">
        <v>2306</v>
      </c>
      <c r="D332" s="3" t="s">
        <v>113</v>
      </c>
      <c r="E332" s="4">
        <v>41730</v>
      </c>
      <c r="F332" s="4">
        <v>44986</v>
      </c>
      <c r="G332" s="8" t="s">
        <v>2307</v>
      </c>
      <c r="H332" s="5">
        <v>44130</v>
      </c>
      <c r="I332" s="3">
        <v>8</v>
      </c>
      <c r="J332" s="3" t="s">
        <v>107</v>
      </c>
      <c r="K332" s="6" t="s">
        <v>106</v>
      </c>
      <c r="L332" s="6" t="s">
        <v>105</v>
      </c>
      <c r="M332" s="3" t="s">
        <v>125</v>
      </c>
      <c r="N332" s="3" t="s">
        <v>2308</v>
      </c>
      <c r="O332" s="3" t="s">
        <v>2309</v>
      </c>
      <c r="P332" s="2" t="s">
        <v>2310</v>
      </c>
      <c r="Q332" s="2" t="s">
        <v>1805</v>
      </c>
      <c r="R332" s="2" t="s">
        <v>2311</v>
      </c>
    </row>
    <row r="333" spans="1:18" ht="21.6" customHeight="1" x14ac:dyDescent="0.25">
      <c r="A333" s="1">
        <f>IFERROR(IF(B333="","",SUBTOTAL(3,$B$9:$B333)),"-")</f>
        <v>325</v>
      </c>
      <c r="B333" s="2" t="s">
        <v>2312</v>
      </c>
      <c r="C333" s="7" t="s">
        <v>2313</v>
      </c>
      <c r="D333" s="3" t="s">
        <v>113</v>
      </c>
      <c r="E333" s="4">
        <v>43922</v>
      </c>
      <c r="F333" s="4">
        <v>44927</v>
      </c>
      <c r="G333" s="8" t="s">
        <v>2307</v>
      </c>
      <c r="H333" s="5">
        <v>44130</v>
      </c>
      <c r="I333" s="3">
        <v>8</v>
      </c>
      <c r="J333" s="3" t="s">
        <v>107</v>
      </c>
      <c r="K333" s="6" t="s">
        <v>106</v>
      </c>
      <c r="L333" s="6" t="s">
        <v>105</v>
      </c>
      <c r="M333" s="3" t="s">
        <v>125</v>
      </c>
      <c r="N333" s="3" t="s">
        <v>2314</v>
      </c>
      <c r="O333" s="3" t="s">
        <v>2315</v>
      </c>
      <c r="P333" s="2" t="s">
        <v>2316</v>
      </c>
      <c r="Q333" s="2" t="s">
        <v>1805</v>
      </c>
      <c r="R333" s="2" t="s">
        <v>2317</v>
      </c>
    </row>
    <row r="334" spans="1:18" ht="21.6" customHeight="1" x14ac:dyDescent="0.25">
      <c r="A334" s="1">
        <f>IFERROR(IF(B334="","",SUBTOTAL(3,$B$9:$B334)),"-")</f>
        <v>326</v>
      </c>
      <c r="B334" s="2" t="s">
        <v>2318</v>
      </c>
      <c r="C334" s="7" t="s">
        <v>2319</v>
      </c>
      <c r="D334" s="3" t="s">
        <v>116</v>
      </c>
      <c r="E334" s="4">
        <v>44652</v>
      </c>
      <c r="F334" s="4">
        <v>44927</v>
      </c>
      <c r="G334" s="8" t="s">
        <v>1434</v>
      </c>
      <c r="H334" s="5">
        <v>44277</v>
      </c>
      <c r="I334" s="3">
        <v>6</v>
      </c>
      <c r="J334" s="3" t="s">
        <v>120</v>
      </c>
      <c r="K334" s="6" t="s">
        <v>106</v>
      </c>
      <c r="L334" s="6" t="s">
        <v>105</v>
      </c>
      <c r="M334" s="3" t="s">
        <v>114</v>
      </c>
      <c r="N334" s="3" t="s">
        <v>2320</v>
      </c>
      <c r="O334" s="3" t="s">
        <v>2321</v>
      </c>
      <c r="P334" s="2" t="s">
        <v>2322</v>
      </c>
      <c r="Q334" s="2" t="s">
        <v>1805</v>
      </c>
      <c r="R334" s="2" t="s">
        <v>2317</v>
      </c>
    </row>
    <row r="335" spans="1:18" ht="21.6" customHeight="1" x14ac:dyDescent="0.25">
      <c r="A335" s="1">
        <f>IFERROR(IF(B335="","",SUBTOTAL(3,$B$9:$B335)),"-")</f>
        <v>327</v>
      </c>
      <c r="B335" s="2" t="s">
        <v>2323</v>
      </c>
      <c r="C335" s="7" t="s">
        <v>2324</v>
      </c>
      <c r="D335" s="3" t="s">
        <v>116</v>
      </c>
      <c r="E335" s="4">
        <v>44835</v>
      </c>
      <c r="F335" s="4">
        <v>44927</v>
      </c>
      <c r="G335" s="8" t="s">
        <v>2325</v>
      </c>
      <c r="H335" s="5">
        <v>44277</v>
      </c>
      <c r="I335" s="3">
        <v>6</v>
      </c>
      <c r="J335" s="3" t="s">
        <v>120</v>
      </c>
      <c r="K335" s="6" t="s">
        <v>106</v>
      </c>
      <c r="L335" s="6" t="s">
        <v>105</v>
      </c>
      <c r="M335" s="3" t="s">
        <v>114</v>
      </c>
      <c r="N335" s="3" t="s">
        <v>2326</v>
      </c>
      <c r="O335" s="3" t="s">
        <v>2327</v>
      </c>
      <c r="P335" s="2" t="s">
        <v>2328</v>
      </c>
      <c r="Q335" s="2" t="s">
        <v>1805</v>
      </c>
      <c r="R335" s="2" t="s">
        <v>2317</v>
      </c>
    </row>
    <row r="336" spans="1:18" ht="21.6" customHeight="1" x14ac:dyDescent="0.25">
      <c r="A336" s="1">
        <f>IFERROR(IF(B336="","",SUBTOTAL(3,$B$9:$B336)),"-")</f>
        <v>328</v>
      </c>
      <c r="B336" s="2" t="s">
        <v>2329</v>
      </c>
      <c r="C336" s="7" t="s">
        <v>2330</v>
      </c>
      <c r="D336" s="3" t="s">
        <v>644</v>
      </c>
      <c r="E336" s="4">
        <v>42826</v>
      </c>
      <c r="F336" s="4">
        <v>44958</v>
      </c>
      <c r="G336" s="8" t="s">
        <v>2331</v>
      </c>
      <c r="H336" s="5">
        <v>44776</v>
      </c>
      <c r="I336" s="3">
        <v>5</v>
      </c>
      <c r="J336" s="3" t="s">
        <v>118</v>
      </c>
      <c r="K336" s="6" t="s">
        <v>104</v>
      </c>
      <c r="L336" s="6" t="s">
        <v>105</v>
      </c>
      <c r="M336" s="3" t="s">
        <v>114</v>
      </c>
      <c r="N336" s="3" t="s">
        <v>2332</v>
      </c>
      <c r="O336" s="3">
        <v>81374525721</v>
      </c>
      <c r="P336" s="2" t="s">
        <v>2333</v>
      </c>
      <c r="Q336" s="2" t="s">
        <v>1805</v>
      </c>
      <c r="R336" s="2" t="s">
        <v>2317</v>
      </c>
    </row>
    <row r="337" spans="1:18" ht="21.6" customHeight="1" x14ac:dyDescent="0.25">
      <c r="A337" s="1">
        <f>IFERROR(IF(B337="","",SUBTOTAL(3,$B$9:$B337)),"-")</f>
        <v>329</v>
      </c>
      <c r="B337" s="2" t="s">
        <v>2334</v>
      </c>
      <c r="C337" s="7" t="s">
        <v>2335</v>
      </c>
      <c r="D337" s="3" t="s">
        <v>113</v>
      </c>
      <c r="E337" s="4">
        <v>44105</v>
      </c>
      <c r="F337" s="4">
        <v>44927</v>
      </c>
      <c r="G337" s="8" t="s">
        <v>2307</v>
      </c>
      <c r="H337" s="5">
        <v>44231</v>
      </c>
      <c r="I337" s="3">
        <v>8</v>
      </c>
      <c r="J337" s="3" t="s">
        <v>111</v>
      </c>
      <c r="K337" s="6" t="s">
        <v>106</v>
      </c>
      <c r="L337" s="6" t="s">
        <v>105</v>
      </c>
      <c r="M337" s="3" t="s">
        <v>125</v>
      </c>
      <c r="N337" s="3" t="s">
        <v>2336</v>
      </c>
      <c r="O337" s="3" t="s">
        <v>2337</v>
      </c>
      <c r="P337" s="2" t="s">
        <v>2338</v>
      </c>
      <c r="Q337" s="2" t="s">
        <v>1805</v>
      </c>
      <c r="R337" s="2" t="s">
        <v>2339</v>
      </c>
    </row>
    <row r="338" spans="1:18" ht="21.6" customHeight="1" x14ac:dyDescent="0.25">
      <c r="A338" s="1">
        <f>IFERROR(IF(B338="","",SUBTOTAL(3,$B$9:$B338)),"-")</f>
        <v>330</v>
      </c>
      <c r="B338" s="2" t="s">
        <v>2340</v>
      </c>
      <c r="C338" s="7" t="s">
        <v>2341</v>
      </c>
      <c r="D338" s="3" t="s">
        <v>119</v>
      </c>
      <c r="E338" s="4">
        <v>44287</v>
      </c>
      <c r="F338" s="4">
        <v>44682</v>
      </c>
      <c r="G338" s="8" t="s">
        <v>2331</v>
      </c>
      <c r="H338" s="5">
        <v>44277</v>
      </c>
      <c r="I338" s="3">
        <v>5</v>
      </c>
      <c r="J338" s="3" t="s">
        <v>118</v>
      </c>
      <c r="K338" s="6" t="s">
        <v>104</v>
      </c>
      <c r="L338" s="6" t="s">
        <v>105</v>
      </c>
      <c r="M338" s="3" t="s">
        <v>114</v>
      </c>
      <c r="N338" s="3" t="s">
        <v>2167</v>
      </c>
      <c r="O338" s="3" t="s">
        <v>2342</v>
      </c>
      <c r="P338" s="2" t="s">
        <v>2343</v>
      </c>
      <c r="Q338" s="2" t="s">
        <v>1805</v>
      </c>
      <c r="R338" s="2" t="s">
        <v>2339</v>
      </c>
    </row>
    <row r="339" spans="1:18" ht="21.6" customHeight="1" x14ac:dyDescent="0.25">
      <c r="A339" s="1">
        <f>IFERROR(IF(B339="","",SUBTOTAL(3,$B$9:$B339)),"-")</f>
        <v>331</v>
      </c>
      <c r="B339" s="2" t="s">
        <v>2344</v>
      </c>
      <c r="C339" s="7" t="s">
        <v>2345</v>
      </c>
      <c r="D339" s="3" t="s">
        <v>113</v>
      </c>
      <c r="E339" s="4">
        <v>43922</v>
      </c>
      <c r="F339" s="4">
        <v>44927</v>
      </c>
      <c r="G339" s="8" t="s">
        <v>2307</v>
      </c>
      <c r="H339" s="5">
        <v>44130</v>
      </c>
      <c r="I339" s="3">
        <v>8</v>
      </c>
      <c r="J339" s="3" t="s">
        <v>107</v>
      </c>
      <c r="K339" s="6" t="s">
        <v>106</v>
      </c>
      <c r="L339" s="6" t="s">
        <v>105</v>
      </c>
      <c r="M339" s="3" t="s">
        <v>125</v>
      </c>
      <c r="N339" s="3" t="s">
        <v>2346</v>
      </c>
      <c r="O339" s="3" t="s">
        <v>2347</v>
      </c>
      <c r="P339" s="2" t="s">
        <v>2348</v>
      </c>
      <c r="Q339" s="2" t="s">
        <v>1805</v>
      </c>
      <c r="R339" s="2" t="s">
        <v>2349</v>
      </c>
    </row>
    <row r="340" spans="1:18" ht="21.6" customHeight="1" x14ac:dyDescent="0.25">
      <c r="A340" s="1">
        <f>IFERROR(IF(B340="","",SUBTOTAL(3,$B$9:$B340)),"-")</f>
        <v>332</v>
      </c>
      <c r="B340" s="2" t="s">
        <v>2350</v>
      </c>
      <c r="C340" s="7" t="s">
        <v>2351</v>
      </c>
      <c r="D340" s="3" t="s">
        <v>113</v>
      </c>
      <c r="E340" s="4">
        <v>43556</v>
      </c>
      <c r="F340" s="4">
        <v>44927</v>
      </c>
      <c r="G340" s="8" t="s">
        <v>2307</v>
      </c>
      <c r="H340" s="5">
        <v>43497</v>
      </c>
      <c r="I340" s="3">
        <v>8</v>
      </c>
      <c r="J340" s="3" t="s">
        <v>107</v>
      </c>
      <c r="K340" s="6" t="s">
        <v>106</v>
      </c>
      <c r="L340" s="6" t="s">
        <v>105</v>
      </c>
      <c r="M340" s="3" t="s">
        <v>125</v>
      </c>
      <c r="N340" s="3" t="s">
        <v>2352</v>
      </c>
      <c r="O340" s="3" t="s">
        <v>2353</v>
      </c>
      <c r="P340" s="2" t="s">
        <v>2354</v>
      </c>
      <c r="Q340" s="2" t="s">
        <v>1805</v>
      </c>
      <c r="R340" s="2" t="s">
        <v>2355</v>
      </c>
    </row>
    <row r="341" spans="1:18" ht="21.6" customHeight="1" x14ac:dyDescent="0.25">
      <c r="A341" s="1">
        <f>IFERROR(IF(B341="","",SUBTOTAL(3,$B$9:$B341)),"-")</f>
        <v>333</v>
      </c>
      <c r="B341" s="2" t="s">
        <v>2356</v>
      </c>
      <c r="C341" s="7" t="s">
        <v>2357</v>
      </c>
      <c r="D341" s="3" t="s">
        <v>116</v>
      </c>
      <c r="E341" s="4">
        <v>44835</v>
      </c>
      <c r="F341" s="4">
        <v>44927</v>
      </c>
      <c r="G341" s="8" t="s">
        <v>2358</v>
      </c>
      <c r="H341" s="5">
        <v>44277</v>
      </c>
      <c r="I341" s="3">
        <v>6</v>
      </c>
      <c r="J341" s="3" t="s">
        <v>2359</v>
      </c>
      <c r="K341" s="6" t="s">
        <v>106</v>
      </c>
      <c r="L341" s="6" t="s">
        <v>105</v>
      </c>
      <c r="M341" s="3" t="s">
        <v>114</v>
      </c>
      <c r="N341" s="3" t="s">
        <v>2360</v>
      </c>
      <c r="O341" s="3">
        <v>81363331795</v>
      </c>
      <c r="P341" s="2" t="s">
        <v>2361</v>
      </c>
      <c r="Q341" s="2" t="s">
        <v>1805</v>
      </c>
      <c r="R341" s="2" t="s">
        <v>2355</v>
      </c>
    </row>
    <row r="342" spans="1:18" ht="21.6" customHeight="1" x14ac:dyDescent="0.25">
      <c r="A342" s="1">
        <f>IFERROR(IF(B342="","",SUBTOTAL(3,$B$9:$B342)),"-")</f>
        <v>334</v>
      </c>
      <c r="B342" s="2" t="s">
        <v>2362</v>
      </c>
      <c r="C342" s="7" t="s">
        <v>2363</v>
      </c>
      <c r="D342" s="3" t="s">
        <v>119</v>
      </c>
      <c r="E342" s="4">
        <v>44287</v>
      </c>
      <c r="F342" s="4">
        <v>44652</v>
      </c>
      <c r="G342" s="8" t="s">
        <v>2331</v>
      </c>
      <c r="H342" s="5">
        <v>44277</v>
      </c>
      <c r="I342" s="3">
        <v>5</v>
      </c>
      <c r="J342" s="3" t="s">
        <v>118</v>
      </c>
      <c r="K342" s="6" t="s">
        <v>104</v>
      </c>
      <c r="L342" s="6" t="s">
        <v>105</v>
      </c>
      <c r="M342" s="3" t="s">
        <v>114</v>
      </c>
      <c r="N342" s="3" t="s">
        <v>2364</v>
      </c>
      <c r="O342" s="3">
        <v>82386515508</v>
      </c>
      <c r="P342" s="2" t="s">
        <v>2365</v>
      </c>
      <c r="Q342" s="2" t="s">
        <v>1805</v>
      </c>
      <c r="R342" s="2" t="s">
        <v>2355</v>
      </c>
    </row>
    <row r="343" spans="1:18" ht="21.6" customHeight="1" x14ac:dyDescent="0.25">
      <c r="A343" s="1">
        <f>IFERROR(IF(B343="","",SUBTOTAL(3,$B$9:$B343)),"-")</f>
        <v>335</v>
      </c>
      <c r="B343" s="2" t="s">
        <v>2366</v>
      </c>
      <c r="C343" s="7" t="s">
        <v>2367</v>
      </c>
      <c r="D343" s="3" t="s">
        <v>113</v>
      </c>
      <c r="E343" s="4">
        <v>43191</v>
      </c>
      <c r="F343" s="4">
        <v>44927</v>
      </c>
      <c r="G343" s="8" t="s">
        <v>2307</v>
      </c>
      <c r="H343" s="5">
        <v>43308</v>
      </c>
      <c r="I343" s="3">
        <v>8</v>
      </c>
      <c r="J343" s="3" t="s">
        <v>107</v>
      </c>
      <c r="K343" s="6" t="s">
        <v>106</v>
      </c>
      <c r="L343" s="6" t="s">
        <v>105</v>
      </c>
      <c r="M343" s="3" t="s">
        <v>125</v>
      </c>
      <c r="N343" s="3" t="s">
        <v>2368</v>
      </c>
      <c r="O343" s="3" t="s">
        <v>2369</v>
      </c>
      <c r="P343" s="2" t="s">
        <v>2370</v>
      </c>
      <c r="Q343" s="2" t="s">
        <v>1805</v>
      </c>
      <c r="R343" s="2" t="s">
        <v>2371</v>
      </c>
    </row>
    <row r="344" spans="1:18" ht="21.6" customHeight="1" x14ac:dyDescent="0.25">
      <c r="A344" s="1">
        <f>IFERROR(IF(B344="","",SUBTOTAL(3,$B$9:$B344)),"-")</f>
        <v>336</v>
      </c>
      <c r="B344" s="2" t="s">
        <v>2372</v>
      </c>
      <c r="C344" s="7" t="s">
        <v>2373</v>
      </c>
      <c r="D344" s="3" t="s">
        <v>115</v>
      </c>
      <c r="E344" s="4">
        <v>43374</v>
      </c>
      <c r="F344" s="4">
        <v>44958</v>
      </c>
      <c r="G344" s="8" t="s">
        <v>2325</v>
      </c>
      <c r="H344" s="5">
        <v>45246</v>
      </c>
      <c r="I344" s="3">
        <v>6</v>
      </c>
      <c r="J344" s="3" t="s">
        <v>120</v>
      </c>
      <c r="K344" s="6" t="s">
        <v>106</v>
      </c>
      <c r="L344" s="6" t="s">
        <v>105</v>
      </c>
      <c r="M344" s="3" t="s">
        <v>114</v>
      </c>
      <c r="N344" s="3" t="s">
        <v>2374</v>
      </c>
      <c r="O344" s="3" t="s">
        <v>2375</v>
      </c>
      <c r="P344" s="2" t="s">
        <v>2376</v>
      </c>
      <c r="Q344" s="2" t="s">
        <v>1805</v>
      </c>
      <c r="R344" s="2" t="s">
        <v>2371</v>
      </c>
    </row>
    <row r="345" spans="1:18" ht="21.6" customHeight="1" x14ac:dyDescent="0.25">
      <c r="A345" s="1">
        <f>IFERROR(IF(B345="","",SUBTOTAL(3,$B$9:$B345)),"-")</f>
        <v>337</v>
      </c>
      <c r="B345" s="2" t="s">
        <v>2377</v>
      </c>
      <c r="C345" s="7" t="s">
        <v>2378</v>
      </c>
      <c r="D345" s="3" t="s">
        <v>119</v>
      </c>
      <c r="E345" s="4">
        <v>45017</v>
      </c>
      <c r="F345" s="4">
        <v>44958</v>
      </c>
      <c r="G345" s="8" t="s">
        <v>689</v>
      </c>
      <c r="H345" s="5">
        <v>44928</v>
      </c>
      <c r="I345" s="3">
        <v>5</v>
      </c>
      <c r="J345" s="3" t="s">
        <v>118</v>
      </c>
      <c r="K345" s="6" t="s">
        <v>104</v>
      </c>
      <c r="L345" s="6" t="s">
        <v>105</v>
      </c>
      <c r="M345" s="3" t="s">
        <v>114</v>
      </c>
      <c r="N345" s="3" t="s">
        <v>2379</v>
      </c>
      <c r="O345" s="3">
        <v>85264195684</v>
      </c>
      <c r="P345" s="2" t="s">
        <v>2380</v>
      </c>
      <c r="Q345" s="2" t="s">
        <v>1805</v>
      </c>
      <c r="R345" s="2" t="s">
        <v>2371</v>
      </c>
    </row>
    <row r="346" spans="1:18" ht="21.6" customHeight="1" x14ac:dyDescent="0.25">
      <c r="A346" s="1">
        <f>IFERROR(IF(B346="","",SUBTOTAL(3,$B$9:$B346)),"-")</f>
        <v>338</v>
      </c>
      <c r="B346" s="2" t="s">
        <v>2381</v>
      </c>
      <c r="C346" s="7" t="s">
        <v>2382</v>
      </c>
      <c r="D346" s="3" t="s">
        <v>110</v>
      </c>
      <c r="E346" s="4">
        <v>44652</v>
      </c>
      <c r="F346" s="4">
        <v>45292</v>
      </c>
      <c r="G346" s="8" t="s">
        <v>2307</v>
      </c>
      <c r="H346" s="5">
        <v>45075</v>
      </c>
      <c r="I346" s="3">
        <v>8</v>
      </c>
      <c r="J346" s="3" t="s">
        <v>107</v>
      </c>
      <c r="K346" s="6" t="s">
        <v>104</v>
      </c>
      <c r="L346" s="6" t="s">
        <v>105</v>
      </c>
      <c r="M346" s="3" t="s">
        <v>125</v>
      </c>
      <c r="N346" s="3" t="s">
        <v>2383</v>
      </c>
      <c r="O346" s="3" t="s">
        <v>2384</v>
      </c>
      <c r="P346" s="2" t="s">
        <v>2385</v>
      </c>
      <c r="Q346" s="2" t="s">
        <v>1805</v>
      </c>
      <c r="R346" s="2" t="s">
        <v>2386</v>
      </c>
    </row>
    <row r="347" spans="1:18" ht="21.6" customHeight="1" x14ac:dyDescent="0.25">
      <c r="A347" s="1">
        <f>IFERROR(IF(B347="","",SUBTOTAL(3,$B$9:$B347)),"-")</f>
        <v>339</v>
      </c>
      <c r="B347" s="2" t="s">
        <v>2387</v>
      </c>
      <c r="C347" s="7" t="s">
        <v>2388</v>
      </c>
      <c r="D347" s="3" t="s">
        <v>119</v>
      </c>
      <c r="E347" s="4">
        <v>44287</v>
      </c>
      <c r="F347" s="4">
        <v>44682</v>
      </c>
      <c r="G347" s="8" t="s">
        <v>2331</v>
      </c>
      <c r="H347" s="5">
        <v>44564</v>
      </c>
      <c r="I347" s="3">
        <v>5</v>
      </c>
      <c r="J347" s="3" t="s">
        <v>118</v>
      </c>
      <c r="K347" s="6" t="s">
        <v>104</v>
      </c>
      <c r="L347" s="6" t="s">
        <v>105</v>
      </c>
      <c r="M347" s="3" t="s">
        <v>114</v>
      </c>
      <c r="N347" s="3" t="s">
        <v>2389</v>
      </c>
      <c r="O347" s="3" t="s">
        <v>2390</v>
      </c>
      <c r="P347" s="2" t="s">
        <v>2391</v>
      </c>
      <c r="Q347" s="2" t="s">
        <v>1805</v>
      </c>
      <c r="R347" s="2" t="s">
        <v>2386</v>
      </c>
    </row>
    <row r="348" spans="1:18" ht="21.6" customHeight="1" x14ac:dyDescent="0.25">
      <c r="A348" s="1">
        <f>IFERROR(IF(B348="","",SUBTOTAL(3,$B$9:$B348)),"-")</f>
        <v>340</v>
      </c>
      <c r="B348" s="2" t="s">
        <v>2392</v>
      </c>
      <c r="C348" s="7" t="s">
        <v>2393</v>
      </c>
      <c r="D348" s="3" t="s">
        <v>110</v>
      </c>
      <c r="E348" s="4">
        <v>45200</v>
      </c>
      <c r="F348" s="4">
        <v>45017</v>
      </c>
      <c r="G348" s="8" t="s">
        <v>2307</v>
      </c>
      <c r="H348" s="5">
        <v>43308</v>
      </c>
      <c r="I348" s="3">
        <v>8</v>
      </c>
      <c r="J348" s="3" t="s">
        <v>107</v>
      </c>
      <c r="K348" s="6" t="s">
        <v>106</v>
      </c>
      <c r="L348" s="6" t="s">
        <v>105</v>
      </c>
      <c r="M348" s="3" t="s">
        <v>125</v>
      </c>
      <c r="N348" s="3" t="s">
        <v>2394</v>
      </c>
      <c r="O348" s="3" t="s">
        <v>2395</v>
      </c>
      <c r="P348" s="2" t="s">
        <v>2396</v>
      </c>
      <c r="Q348" s="2" t="s">
        <v>1805</v>
      </c>
      <c r="R348" s="2" t="s">
        <v>2397</v>
      </c>
    </row>
    <row r="349" spans="1:18" ht="21.6" customHeight="1" x14ac:dyDescent="0.25">
      <c r="A349" s="1">
        <f>IFERROR(IF(B349="","",SUBTOTAL(3,$B$9:$B349)),"-")</f>
        <v>341</v>
      </c>
      <c r="B349" s="2" t="s">
        <v>2398</v>
      </c>
      <c r="C349" s="7" t="s">
        <v>2399</v>
      </c>
      <c r="D349" s="3" t="s">
        <v>116</v>
      </c>
      <c r="E349" s="4">
        <v>43862</v>
      </c>
      <c r="F349" s="4">
        <v>44958</v>
      </c>
      <c r="G349" s="8" t="s">
        <v>2400</v>
      </c>
      <c r="H349" s="5">
        <v>44277</v>
      </c>
      <c r="I349" s="3">
        <v>7</v>
      </c>
      <c r="J349" s="3" t="s">
        <v>107</v>
      </c>
      <c r="K349" s="6" t="s">
        <v>106</v>
      </c>
      <c r="L349" s="6" t="s">
        <v>105</v>
      </c>
      <c r="M349" s="3" t="s">
        <v>114</v>
      </c>
      <c r="N349" s="3" t="s">
        <v>2401</v>
      </c>
      <c r="O349" s="3" t="s">
        <v>2402</v>
      </c>
      <c r="P349" s="2" t="s">
        <v>2403</v>
      </c>
      <c r="Q349" s="2" t="s">
        <v>1805</v>
      </c>
      <c r="R349" s="2" t="s">
        <v>2397</v>
      </c>
    </row>
    <row r="350" spans="1:18" ht="21.6" customHeight="1" x14ac:dyDescent="0.25">
      <c r="A350" s="1">
        <f>IFERROR(IF(B350="","",SUBTOTAL(3,$B$9:$B350)),"-")</f>
        <v>342</v>
      </c>
      <c r="B350" s="2" t="s">
        <v>2404</v>
      </c>
      <c r="C350" s="7" t="s">
        <v>2405</v>
      </c>
      <c r="D350" s="3" t="s">
        <v>515</v>
      </c>
      <c r="E350" s="4">
        <v>44652</v>
      </c>
      <c r="F350" s="4">
        <v>44621</v>
      </c>
      <c r="G350" s="8" t="s">
        <v>1801</v>
      </c>
      <c r="H350" s="5">
        <v>43187</v>
      </c>
      <c r="I350" s="3">
        <v>14</v>
      </c>
      <c r="J350" s="3" t="s">
        <v>103</v>
      </c>
      <c r="K350" s="6" t="s">
        <v>104</v>
      </c>
      <c r="L350" s="6" t="s">
        <v>105</v>
      </c>
      <c r="M350" s="3" t="s">
        <v>517</v>
      </c>
      <c r="N350" s="3" t="s">
        <v>2406</v>
      </c>
      <c r="O350" s="3" t="s">
        <v>2407</v>
      </c>
      <c r="P350" s="2" t="s">
        <v>2408</v>
      </c>
      <c r="Q350" s="2" t="s">
        <v>2409</v>
      </c>
      <c r="R350" s="2" t="s">
        <v>2409</v>
      </c>
    </row>
    <row r="351" spans="1:18" ht="21.6" customHeight="1" x14ac:dyDescent="0.25">
      <c r="A351" s="1">
        <f>IFERROR(IF(B351="","",SUBTOTAL(3,$B$9:$B351)),"-")</f>
        <v>343</v>
      </c>
      <c r="B351" s="2" t="s">
        <v>2410</v>
      </c>
      <c r="C351" s="7" t="s">
        <v>2411</v>
      </c>
      <c r="D351" s="3" t="s">
        <v>108</v>
      </c>
      <c r="E351" s="4">
        <v>44287</v>
      </c>
      <c r="F351" s="4">
        <v>44986</v>
      </c>
      <c r="G351" s="8" t="s">
        <v>1808</v>
      </c>
      <c r="H351" s="5">
        <v>44105</v>
      </c>
      <c r="I351" s="3">
        <v>12</v>
      </c>
      <c r="J351" s="3" t="s">
        <v>103</v>
      </c>
      <c r="K351" s="6" t="s">
        <v>104</v>
      </c>
      <c r="L351" s="6" t="s">
        <v>105</v>
      </c>
      <c r="M351" s="3" t="s">
        <v>109</v>
      </c>
      <c r="N351" s="3" t="s">
        <v>2412</v>
      </c>
      <c r="O351" s="3" t="s">
        <v>2413</v>
      </c>
      <c r="P351" s="2" t="s">
        <v>2414</v>
      </c>
      <c r="Q351" s="2" t="s">
        <v>2409</v>
      </c>
      <c r="R351" s="2" t="s">
        <v>2409</v>
      </c>
    </row>
    <row r="352" spans="1:18" ht="21.6" customHeight="1" x14ac:dyDescent="0.25">
      <c r="A352" s="1">
        <f>IFERROR(IF(B352="","",SUBTOTAL(3,$B$9:$B352)),"-")</f>
        <v>344</v>
      </c>
      <c r="B352" s="2" t="s">
        <v>2415</v>
      </c>
      <c r="C352" s="7" t="s">
        <v>2416</v>
      </c>
      <c r="D352" s="3" t="s">
        <v>122</v>
      </c>
      <c r="E352" s="4">
        <v>44105</v>
      </c>
      <c r="F352" s="4">
        <v>44621</v>
      </c>
      <c r="G352" s="8" t="s">
        <v>2417</v>
      </c>
      <c r="H352" s="5">
        <v>43308</v>
      </c>
      <c r="I352" s="3">
        <v>11</v>
      </c>
      <c r="J352" s="3" t="s">
        <v>103</v>
      </c>
      <c r="K352" s="6" t="s">
        <v>104</v>
      </c>
      <c r="L352" s="6" t="s">
        <v>105</v>
      </c>
      <c r="M352" s="3" t="s">
        <v>124</v>
      </c>
      <c r="N352" s="3" t="s">
        <v>2418</v>
      </c>
      <c r="O352" s="3" t="s">
        <v>2419</v>
      </c>
      <c r="P352" s="2" t="s">
        <v>2420</v>
      </c>
      <c r="Q352" s="2" t="s">
        <v>2409</v>
      </c>
      <c r="R352" s="2" t="s">
        <v>2409</v>
      </c>
    </row>
    <row r="353" spans="1:18" ht="21.6" customHeight="1" x14ac:dyDescent="0.25">
      <c r="A353" s="1">
        <f>IFERROR(IF(B353="","",SUBTOTAL(3,$B$9:$B353)),"-")</f>
        <v>345</v>
      </c>
      <c r="B353" s="2" t="s">
        <v>2421</v>
      </c>
      <c r="C353" s="7" t="s">
        <v>2422</v>
      </c>
      <c r="D353" s="3" t="s">
        <v>122</v>
      </c>
      <c r="E353" s="4">
        <v>40452</v>
      </c>
      <c r="F353" s="4">
        <v>44986</v>
      </c>
      <c r="G353" s="8" t="s">
        <v>2423</v>
      </c>
      <c r="H353" s="5">
        <v>44105</v>
      </c>
      <c r="I353" s="3">
        <v>11</v>
      </c>
      <c r="J353" s="3" t="s">
        <v>103</v>
      </c>
      <c r="K353" s="6" t="s">
        <v>104</v>
      </c>
      <c r="L353" s="6" t="s">
        <v>105</v>
      </c>
      <c r="M353" s="3" t="s">
        <v>124</v>
      </c>
      <c r="N353" s="3" t="s">
        <v>2424</v>
      </c>
      <c r="O353" s="3" t="s">
        <v>2425</v>
      </c>
      <c r="P353" s="2" t="s">
        <v>2426</v>
      </c>
      <c r="Q353" s="2" t="s">
        <v>2409</v>
      </c>
      <c r="R353" s="2" t="s">
        <v>2409</v>
      </c>
    </row>
    <row r="354" spans="1:18" ht="21.6" customHeight="1" x14ac:dyDescent="0.25">
      <c r="A354" s="1">
        <f>IFERROR(IF(B354="","",SUBTOTAL(3,$B$9:$B354)),"-")</f>
        <v>346</v>
      </c>
      <c r="B354" s="2" t="s">
        <v>2427</v>
      </c>
      <c r="C354" s="7" t="s">
        <v>2428</v>
      </c>
      <c r="D354" s="3" t="s">
        <v>113</v>
      </c>
      <c r="E354" s="4">
        <v>44835</v>
      </c>
      <c r="F354" s="4">
        <v>44927</v>
      </c>
      <c r="G354" s="8" t="s">
        <v>2429</v>
      </c>
      <c r="H354" s="5">
        <v>44810</v>
      </c>
      <c r="I354" s="3">
        <v>11</v>
      </c>
      <c r="J354" s="3" t="s">
        <v>103</v>
      </c>
      <c r="K354" s="6" t="s">
        <v>104</v>
      </c>
      <c r="L354" s="6" t="s">
        <v>105</v>
      </c>
      <c r="M354" s="3" t="s">
        <v>124</v>
      </c>
      <c r="N354" s="3" t="s">
        <v>2430</v>
      </c>
      <c r="O354" s="3" t="s">
        <v>2431</v>
      </c>
      <c r="P354" s="2" t="s">
        <v>2432</v>
      </c>
      <c r="Q354" s="2" t="s">
        <v>2409</v>
      </c>
      <c r="R354" s="2" t="s">
        <v>2409</v>
      </c>
    </row>
    <row r="355" spans="1:18" ht="21.6" customHeight="1" x14ac:dyDescent="0.25">
      <c r="A355" s="1">
        <f>IFERROR(IF(B355="","",SUBTOTAL(3,$B$9:$B355)),"-")</f>
        <v>347</v>
      </c>
      <c r="B355" s="2" t="s">
        <v>2433</v>
      </c>
      <c r="C355" s="7" t="s">
        <v>2434</v>
      </c>
      <c r="D355" s="3" t="s">
        <v>122</v>
      </c>
      <c r="E355" s="4">
        <v>44105</v>
      </c>
      <c r="F355" s="4">
        <v>44927</v>
      </c>
      <c r="G355" s="8" t="s">
        <v>2435</v>
      </c>
      <c r="H355" s="5">
        <v>44105</v>
      </c>
      <c r="I355" s="3">
        <v>11</v>
      </c>
      <c r="J355" s="3" t="s">
        <v>103</v>
      </c>
      <c r="K355" s="6" t="s">
        <v>106</v>
      </c>
      <c r="L355" s="6" t="s">
        <v>105</v>
      </c>
      <c r="M355" s="3" t="s">
        <v>124</v>
      </c>
      <c r="N355" s="3" t="s">
        <v>2436</v>
      </c>
      <c r="O355" s="3" t="s">
        <v>2437</v>
      </c>
      <c r="P355" s="2" t="s">
        <v>2438</v>
      </c>
      <c r="Q355" s="2" t="s">
        <v>2409</v>
      </c>
      <c r="R355" s="2" t="s">
        <v>2409</v>
      </c>
    </row>
    <row r="356" spans="1:18" ht="21.6" customHeight="1" x14ac:dyDescent="0.25">
      <c r="A356" s="1">
        <f>IFERROR(IF(B356="","",SUBTOTAL(3,$B$9:$B356)),"-")</f>
        <v>348</v>
      </c>
      <c r="B356" s="2" t="s">
        <v>2439</v>
      </c>
      <c r="C356" s="7" t="s">
        <v>2440</v>
      </c>
      <c r="D356" s="3" t="s">
        <v>122</v>
      </c>
      <c r="E356" s="4">
        <v>45200</v>
      </c>
      <c r="F356" s="4">
        <v>44927</v>
      </c>
      <c r="G356" s="8" t="s">
        <v>2441</v>
      </c>
      <c r="H356" s="5">
        <v>43308</v>
      </c>
      <c r="I356" s="3">
        <v>11</v>
      </c>
      <c r="J356" s="3" t="s">
        <v>103</v>
      </c>
      <c r="K356" s="6" t="s">
        <v>106</v>
      </c>
      <c r="L356" s="6" t="s">
        <v>105</v>
      </c>
      <c r="M356" s="3" t="s">
        <v>124</v>
      </c>
      <c r="N356" s="3" t="s">
        <v>2442</v>
      </c>
      <c r="O356" s="3" t="s">
        <v>2443</v>
      </c>
      <c r="P356" s="2" t="s">
        <v>2444</v>
      </c>
      <c r="Q356" s="2" t="s">
        <v>2409</v>
      </c>
      <c r="R356" s="2" t="s">
        <v>2409</v>
      </c>
    </row>
    <row r="357" spans="1:18" ht="21.6" customHeight="1" x14ac:dyDescent="0.25">
      <c r="A357" s="1">
        <f>IFERROR(IF(B357="","",SUBTOTAL(3,$B$9:$B357)),"-")</f>
        <v>349</v>
      </c>
      <c r="B357" s="2" t="s">
        <v>2445</v>
      </c>
      <c r="C357" s="7" t="s">
        <v>2446</v>
      </c>
      <c r="D357" s="3" t="s">
        <v>113</v>
      </c>
      <c r="E357" s="4">
        <v>44652</v>
      </c>
      <c r="F357" s="4">
        <v>44927</v>
      </c>
      <c r="G357" s="8" t="s">
        <v>2296</v>
      </c>
      <c r="H357" s="5">
        <v>43187</v>
      </c>
      <c r="I357" s="3">
        <v>9</v>
      </c>
      <c r="J357" s="3" t="s">
        <v>107</v>
      </c>
      <c r="K357" s="6" t="s">
        <v>104</v>
      </c>
      <c r="L357" s="6" t="s">
        <v>105</v>
      </c>
      <c r="M357" s="3" t="s">
        <v>112</v>
      </c>
      <c r="N357" s="3" t="s">
        <v>2447</v>
      </c>
      <c r="O357" s="3" t="s">
        <v>2448</v>
      </c>
      <c r="P357" s="2" t="s">
        <v>2449</v>
      </c>
      <c r="Q357" s="2" t="s">
        <v>2409</v>
      </c>
      <c r="R357" s="2" t="s">
        <v>2450</v>
      </c>
    </row>
    <row r="358" spans="1:18" ht="21.6" customHeight="1" x14ac:dyDescent="0.25">
      <c r="A358" s="1">
        <f>IFERROR(IF(B358="","",SUBTOTAL(3,$B$9:$B358)),"-")</f>
        <v>350</v>
      </c>
      <c r="B358" s="2" t="s">
        <v>2451</v>
      </c>
      <c r="C358" s="7" t="s">
        <v>2452</v>
      </c>
      <c r="D358" s="3" t="s">
        <v>110</v>
      </c>
      <c r="E358" s="4">
        <v>44287</v>
      </c>
      <c r="F358" s="4">
        <v>44652</v>
      </c>
      <c r="G358" s="8" t="s">
        <v>2296</v>
      </c>
      <c r="H358" s="5">
        <v>43347</v>
      </c>
      <c r="I358" s="3">
        <v>9</v>
      </c>
      <c r="J358" s="3" t="s">
        <v>107</v>
      </c>
      <c r="K358" s="6" t="s">
        <v>104</v>
      </c>
      <c r="L358" s="6" t="s">
        <v>105</v>
      </c>
      <c r="M358" s="3" t="s">
        <v>112</v>
      </c>
      <c r="N358" s="3" t="s">
        <v>2453</v>
      </c>
      <c r="O358" s="3" t="s">
        <v>2454</v>
      </c>
      <c r="P358" s="2" t="s">
        <v>2455</v>
      </c>
      <c r="Q358" s="2" t="s">
        <v>2409</v>
      </c>
      <c r="R358" s="2" t="s">
        <v>2456</v>
      </c>
    </row>
    <row r="359" spans="1:18" ht="21.6" customHeight="1" x14ac:dyDescent="0.25">
      <c r="A359" s="1">
        <f>IFERROR(IF(B359="","",SUBTOTAL(3,$B$9:$B359)),"-")</f>
        <v>351</v>
      </c>
      <c r="B359" s="2" t="s">
        <v>2457</v>
      </c>
      <c r="C359" s="7" t="s">
        <v>2458</v>
      </c>
      <c r="D359" s="3" t="s">
        <v>113</v>
      </c>
      <c r="E359" s="4">
        <v>42826</v>
      </c>
      <c r="F359" s="4">
        <v>45139</v>
      </c>
      <c r="G359" s="8" t="s">
        <v>975</v>
      </c>
      <c r="H359" s="5">
        <v>43308</v>
      </c>
      <c r="I359" s="3">
        <v>9</v>
      </c>
      <c r="J359" s="3" t="s">
        <v>107</v>
      </c>
      <c r="K359" s="6" t="s">
        <v>106</v>
      </c>
      <c r="L359" s="6" t="s">
        <v>105</v>
      </c>
      <c r="M359" s="3" t="s">
        <v>112</v>
      </c>
      <c r="N359" s="3" t="s">
        <v>2459</v>
      </c>
      <c r="O359" s="3" t="s">
        <v>2460</v>
      </c>
      <c r="P359" s="2" t="s">
        <v>2461</v>
      </c>
      <c r="Q359" s="2" t="s">
        <v>2409</v>
      </c>
      <c r="R359" s="2" t="s">
        <v>2409</v>
      </c>
    </row>
    <row r="360" spans="1:18" ht="21.6" customHeight="1" x14ac:dyDescent="0.25">
      <c r="A360" s="1">
        <f>IFERROR(IF(B360="","",SUBTOTAL(3,$B$9:$B360)),"-")</f>
        <v>352</v>
      </c>
      <c r="B360" s="2" t="s">
        <v>2462</v>
      </c>
      <c r="C360" s="7" t="s">
        <v>2463</v>
      </c>
      <c r="D360" s="3" t="s">
        <v>113</v>
      </c>
      <c r="E360" s="4">
        <v>44652</v>
      </c>
      <c r="F360" s="4">
        <v>45017</v>
      </c>
      <c r="G360" s="8" t="s">
        <v>123</v>
      </c>
      <c r="H360" s="5">
        <v>43187</v>
      </c>
      <c r="I360" s="3">
        <v>9</v>
      </c>
      <c r="J360" s="3" t="s">
        <v>103</v>
      </c>
      <c r="K360" s="6" t="s">
        <v>104</v>
      </c>
      <c r="L360" s="6" t="s">
        <v>105</v>
      </c>
      <c r="M360" s="3" t="s">
        <v>112</v>
      </c>
      <c r="N360" s="3" t="s">
        <v>2464</v>
      </c>
      <c r="O360" s="3" t="s">
        <v>2465</v>
      </c>
      <c r="P360" s="2" t="s">
        <v>2466</v>
      </c>
      <c r="Q360" s="2" t="s">
        <v>2409</v>
      </c>
      <c r="R360" s="2" t="s">
        <v>2409</v>
      </c>
    </row>
    <row r="361" spans="1:18" ht="21.6" customHeight="1" x14ac:dyDescent="0.25">
      <c r="A361" s="1">
        <f>IFERROR(IF(B361="","",SUBTOTAL(3,$B$9:$B361)),"-")</f>
        <v>353</v>
      </c>
      <c r="B361" s="2" t="s">
        <v>2467</v>
      </c>
      <c r="C361" s="7" t="s">
        <v>2468</v>
      </c>
      <c r="D361" s="3" t="s">
        <v>113</v>
      </c>
      <c r="E361" s="4">
        <v>44652</v>
      </c>
      <c r="F361" s="4">
        <v>45292</v>
      </c>
      <c r="G361" s="8" t="s">
        <v>2469</v>
      </c>
      <c r="H361" s="5">
        <v>43187</v>
      </c>
      <c r="I361" s="3">
        <v>9</v>
      </c>
      <c r="J361" s="3" t="s">
        <v>107</v>
      </c>
      <c r="K361" s="6" t="s">
        <v>104</v>
      </c>
      <c r="L361" s="6" t="s">
        <v>105</v>
      </c>
      <c r="M361" s="3" t="s">
        <v>112</v>
      </c>
      <c r="N361" s="3" t="s">
        <v>2470</v>
      </c>
      <c r="O361" s="3" t="s">
        <v>2471</v>
      </c>
      <c r="P361" s="2" t="s">
        <v>2472</v>
      </c>
      <c r="Q361" s="2" t="s">
        <v>2409</v>
      </c>
      <c r="R361" s="2" t="s">
        <v>2409</v>
      </c>
    </row>
    <row r="362" spans="1:18" ht="21.6" customHeight="1" x14ac:dyDescent="0.25">
      <c r="A362" s="1">
        <f>IFERROR(IF(B362="","",SUBTOTAL(3,$B$9:$B362)),"-")</f>
        <v>354</v>
      </c>
      <c r="B362" s="2" t="s">
        <v>2473</v>
      </c>
      <c r="C362" s="7" t="s">
        <v>2474</v>
      </c>
      <c r="D362" s="3" t="s">
        <v>110</v>
      </c>
      <c r="E362" s="4">
        <v>44835</v>
      </c>
      <c r="F362" s="4">
        <v>44986</v>
      </c>
      <c r="G362" s="8" t="s">
        <v>1132</v>
      </c>
      <c r="H362" s="5">
        <v>43467</v>
      </c>
      <c r="I362" s="3">
        <v>8</v>
      </c>
      <c r="J362" s="3" t="s">
        <v>107</v>
      </c>
      <c r="K362" s="6" t="s">
        <v>104</v>
      </c>
      <c r="L362" s="6" t="s">
        <v>105</v>
      </c>
      <c r="M362" s="3" t="s">
        <v>125</v>
      </c>
      <c r="N362" s="3" t="s">
        <v>2475</v>
      </c>
      <c r="O362" s="3" t="s">
        <v>2476</v>
      </c>
      <c r="P362" s="2" t="s">
        <v>2477</v>
      </c>
      <c r="Q362" s="2" t="s">
        <v>2409</v>
      </c>
      <c r="R362" s="2" t="s">
        <v>2456</v>
      </c>
    </row>
    <row r="363" spans="1:18" ht="21.6" customHeight="1" x14ac:dyDescent="0.25">
      <c r="A363" s="1">
        <f>IFERROR(IF(B363="","",SUBTOTAL(3,$B$9:$B363)),"-")</f>
        <v>355</v>
      </c>
      <c r="B363" s="2" t="s">
        <v>2478</v>
      </c>
      <c r="C363" s="7" t="s">
        <v>2479</v>
      </c>
      <c r="D363" s="3" t="s">
        <v>113</v>
      </c>
      <c r="E363" s="4">
        <v>44652</v>
      </c>
      <c r="F363" s="4">
        <v>45292</v>
      </c>
      <c r="G363" s="8" t="s">
        <v>2480</v>
      </c>
      <c r="H363" s="5">
        <v>44928</v>
      </c>
      <c r="I363" s="3">
        <v>7</v>
      </c>
      <c r="J363" s="3" t="s">
        <v>107</v>
      </c>
      <c r="K363" s="6" t="s">
        <v>104</v>
      </c>
      <c r="L363" s="6" t="s">
        <v>105</v>
      </c>
      <c r="M363" s="3" t="s">
        <v>114</v>
      </c>
      <c r="N363" s="3" t="s">
        <v>2481</v>
      </c>
      <c r="O363" s="3" t="s">
        <v>2482</v>
      </c>
      <c r="P363" s="2" t="s">
        <v>2483</v>
      </c>
      <c r="Q363" s="2" t="s">
        <v>2409</v>
      </c>
      <c r="R363" s="2" t="s">
        <v>2409</v>
      </c>
    </row>
    <row r="364" spans="1:18" ht="21.6" customHeight="1" x14ac:dyDescent="0.25">
      <c r="A364" s="1">
        <f>IFERROR(IF(B364="","",SUBTOTAL(3,$B$9:$B364)),"-")</f>
        <v>356</v>
      </c>
      <c r="B364" s="2" t="s">
        <v>2484</v>
      </c>
      <c r="C364" s="7" t="s">
        <v>2485</v>
      </c>
      <c r="D364" s="3" t="s">
        <v>113</v>
      </c>
      <c r="E364" s="4">
        <v>45017</v>
      </c>
      <c r="F364" s="4">
        <v>44927</v>
      </c>
      <c r="G364" s="8" t="s">
        <v>2486</v>
      </c>
      <c r="H364" s="5">
        <v>44280</v>
      </c>
      <c r="I364" s="3">
        <v>7</v>
      </c>
      <c r="J364" s="3" t="s">
        <v>103</v>
      </c>
      <c r="K364" s="6" t="s">
        <v>104</v>
      </c>
      <c r="L364" s="6" t="s">
        <v>105</v>
      </c>
      <c r="M364" s="3" t="s">
        <v>114</v>
      </c>
      <c r="N364" s="3" t="s">
        <v>2487</v>
      </c>
      <c r="O364" s="3" t="s">
        <v>2488</v>
      </c>
      <c r="P364" s="2" t="s">
        <v>2489</v>
      </c>
      <c r="Q364" s="2" t="s">
        <v>2409</v>
      </c>
      <c r="R364" s="2" t="s">
        <v>2409</v>
      </c>
    </row>
    <row r="365" spans="1:18" ht="21.6" customHeight="1" x14ac:dyDescent="0.25">
      <c r="A365" s="1">
        <f>IFERROR(IF(B365="","",SUBTOTAL(3,$B$9:$B365)),"-")</f>
        <v>357</v>
      </c>
      <c r="B365" s="2" t="s">
        <v>2490</v>
      </c>
      <c r="C365" s="7" t="s">
        <v>2491</v>
      </c>
      <c r="D365" s="3" t="s">
        <v>110</v>
      </c>
      <c r="E365" s="4">
        <v>43922</v>
      </c>
      <c r="F365" s="4">
        <v>44652</v>
      </c>
      <c r="G365" s="8" t="s">
        <v>2480</v>
      </c>
      <c r="H365" s="5">
        <v>44326</v>
      </c>
      <c r="I365" s="3">
        <v>7</v>
      </c>
      <c r="J365" s="3" t="s">
        <v>107</v>
      </c>
      <c r="K365" s="6" t="s">
        <v>106</v>
      </c>
      <c r="L365" s="6" t="s">
        <v>105</v>
      </c>
      <c r="M365" s="3" t="s">
        <v>114</v>
      </c>
      <c r="N365" s="3" t="s">
        <v>2492</v>
      </c>
      <c r="O365" s="3" t="s">
        <v>2493</v>
      </c>
      <c r="P365" s="2" t="s">
        <v>2494</v>
      </c>
      <c r="Q365" s="2" t="s">
        <v>2409</v>
      </c>
      <c r="R365" s="2" t="s">
        <v>2409</v>
      </c>
    </row>
    <row r="366" spans="1:18" ht="21.6" customHeight="1" x14ac:dyDescent="0.25">
      <c r="A366" s="1">
        <f>IFERROR(IF(B366="","",SUBTOTAL(3,$B$9:$B366)),"-")</f>
        <v>358</v>
      </c>
      <c r="B366" s="2" t="s">
        <v>2495</v>
      </c>
      <c r="C366" s="7" t="s">
        <v>2496</v>
      </c>
      <c r="D366" s="3" t="s">
        <v>110</v>
      </c>
      <c r="E366" s="4">
        <v>44470</v>
      </c>
      <c r="F366" s="4">
        <v>45017</v>
      </c>
      <c r="G366" s="8" t="s">
        <v>2497</v>
      </c>
      <c r="H366" s="5">
        <v>44928</v>
      </c>
      <c r="I366" s="3">
        <v>7</v>
      </c>
      <c r="J366" s="3" t="s">
        <v>111</v>
      </c>
      <c r="K366" s="6" t="s">
        <v>104</v>
      </c>
      <c r="L366" s="6" t="s">
        <v>105</v>
      </c>
      <c r="M366" s="3" t="s">
        <v>114</v>
      </c>
      <c r="N366" s="3" t="s">
        <v>2498</v>
      </c>
      <c r="O366" s="3" t="s">
        <v>2499</v>
      </c>
      <c r="P366" s="2" t="s">
        <v>2500</v>
      </c>
      <c r="Q366" s="2" t="s">
        <v>2409</v>
      </c>
      <c r="R366" s="2" t="s">
        <v>2409</v>
      </c>
    </row>
    <row r="367" spans="1:18" ht="21.6" customHeight="1" x14ac:dyDescent="0.25">
      <c r="A367" s="1">
        <f>IFERROR(IF(B367="","",SUBTOTAL(3,$B$9:$B367)),"-")</f>
        <v>359</v>
      </c>
      <c r="B367" s="2" t="s">
        <v>2501</v>
      </c>
      <c r="C367" s="7" t="s">
        <v>2502</v>
      </c>
      <c r="D367" s="3" t="s">
        <v>110</v>
      </c>
      <c r="E367" s="4">
        <v>45017</v>
      </c>
      <c r="F367" s="4">
        <v>44986</v>
      </c>
      <c r="G367" s="8" t="s">
        <v>2503</v>
      </c>
      <c r="H367" s="5">
        <v>44277</v>
      </c>
      <c r="I367" s="3">
        <v>7</v>
      </c>
      <c r="J367" s="3" t="s">
        <v>107</v>
      </c>
      <c r="K367" s="6" t="s">
        <v>104</v>
      </c>
      <c r="L367" s="6" t="s">
        <v>105</v>
      </c>
      <c r="M367" s="3" t="s">
        <v>114</v>
      </c>
      <c r="N367" s="3" t="s">
        <v>2504</v>
      </c>
      <c r="O367" s="3" t="s">
        <v>2505</v>
      </c>
      <c r="P367" s="2" t="s">
        <v>2506</v>
      </c>
      <c r="Q367" s="2" t="s">
        <v>2409</v>
      </c>
      <c r="R367" s="2" t="s">
        <v>2409</v>
      </c>
    </row>
    <row r="368" spans="1:18" ht="21.6" customHeight="1" x14ac:dyDescent="0.25">
      <c r="A368" s="1">
        <f>IFERROR(IF(B368="","",SUBTOTAL(3,$B$9:$B368)),"-")</f>
        <v>360</v>
      </c>
      <c r="B368" s="2" t="s">
        <v>2507</v>
      </c>
      <c r="C368" s="7" t="s">
        <v>2508</v>
      </c>
      <c r="D368" s="3" t="s">
        <v>110</v>
      </c>
      <c r="E368" s="4">
        <v>45017</v>
      </c>
      <c r="F368" s="4">
        <v>44986</v>
      </c>
      <c r="G368" s="8" t="s">
        <v>2140</v>
      </c>
      <c r="H368" s="5">
        <v>44277</v>
      </c>
      <c r="I368" s="3">
        <v>7</v>
      </c>
      <c r="J368" s="3" t="s">
        <v>107</v>
      </c>
      <c r="K368" s="6" t="s">
        <v>104</v>
      </c>
      <c r="L368" s="6" t="s">
        <v>105</v>
      </c>
      <c r="M368" s="3" t="s">
        <v>114</v>
      </c>
      <c r="N368" s="3" t="s">
        <v>2509</v>
      </c>
      <c r="O368" s="3" t="s">
        <v>2510</v>
      </c>
      <c r="P368" s="2" t="s">
        <v>2511</v>
      </c>
      <c r="Q368" s="2" t="s">
        <v>2409</v>
      </c>
      <c r="R368" s="2" t="s">
        <v>2409</v>
      </c>
    </row>
    <row r="369" spans="1:18" ht="21.6" customHeight="1" x14ac:dyDescent="0.25">
      <c r="A369" s="1">
        <f>IFERROR(IF(B369="","",SUBTOTAL(3,$B$9:$B369)),"-")</f>
        <v>361</v>
      </c>
      <c r="B369" s="2" t="s">
        <v>2512</v>
      </c>
      <c r="C369" s="7" t="s">
        <v>2513</v>
      </c>
      <c r="D369" s="3" t="s">
        <v>115</v>
      </c>
      <c r="E369" s="4">
        <v>44105</v>
      </c>
      <c r="F369" s="4">
        <v>44713</v>
      </c>
      <c r="G369" s="8" t="s">
        <v>2514</v>
      </c>
      <c r="H369" s="5">
        <v>44277</v>
      </c>
      <c r="I369" s="3">
        <v>5</v>
      </c>
      <c r="J369" s="3" t="s">
        <v>1440</v>
      </c>
      <c r="K369" s="6" t="s">
        <v>104</v>
      </c>
      <c r="L369" s="6" t="s">
        <v>105</v>
      </c>
      <c r="M369" s="3" t="s">
        <v>114</v>
      </c>
      <c r="N369" s="3" t="s">
        <v>2515</v>
      </c>
      <c r="O369" s="3" t="s">
        <v>2516</v>
      </c>
      <c r="P369" s="2" t="s">
        <v>2517</v>
      </c>
      <c r="Q369" s="2" t="s">
        <v>2409</v>
      </c>
      <c r="R369" s="2" t="s">
        <v>2409</v>
      </c>
    </row>
    <row r="370" spans="1:18" ht="21.6" customHeight="1" x14ac:dyDescent="0.25">
      <c r="A370" s="1">
        <f>IFERROR(IF(B370="","",SUBTOTAL(3,$B$9:$B370)),"-")</f>
        <v>362</v>
      </c>
      <c r="B370" s="2" t="s">
        <v>2518</v>
      </c>
      <c r="C370" s="7" t="s">
        <v>2519</v>
      </c>
      <c r="D370" s="3" t="s">
        <v>115</v>
      </c>
      <c r="E370" s="4">
        <v>44287</v>
      </c>
      <c r="F370" s="4">
        <v>44927</v>
      </c>
      <c r="G370" s="8" t="s">
        <v>2520</v>
      </c>
      <c r="H370" s="5">
        <v>44277</v>
      </c>
      <c r="I370" s="3">
        <v>6</v>
      </c>
      <c r="J370" s="3" t="s">
        <v>120</v>
      </c>
      <c r="K370" s="6" t="s">
        <v>106</v>
      </c>
      <c r="L370" s="6" t="s">
        <v>105</v>
      </c>
      <c r="M370" s="3" t="s">
        <v>114</v>
      </c>
      <c r="N370" s="3" t="s">
        <v>2521</v>
      </c>
      <c r="O370" s="3" t="s">
        <v>2522</v>
      </c>
      <c r="P370" s="2" t="s">
        <v>2523</v>
      </c>
      <c r="Q370" s="2" t="s">
        <v>2409</v>
      </c>
      <c r="R370" s="2" t="s">
        <v>2456</v>
      </c>
    </row>
    <row r="371" spans="1:18" ht="21.6" customHeight="1" x14ac:dyDescent="0.25">
      <c r="A371" s="1">
        <f>IFERROR(IF(B371="","",SUBTOTAL(3,$B$9:$B371)),"-")</f>
        <v>363</v>
      </c>
      <c r="B371" s="2" t="s">
        <v>2524</v>
      </c>
      <c r="C371" s="7" t="s">
        <v>2525</v>
      </c>
      <c r="D371" s="3" t="s">
        <v>115</v>
      </c>
      <c r="E371" s="4">
        <v>44287</v>
      </c>
      <c r="F371" s="4">
        <v>44621</v>
      </c>
      <c r="G371" s="8" t="s">
        <v>2526</v>
      </c>
      <c r="H371" s="5">
        <v>44277</v>
      </c>
      <c r="I371" s="3">
        <v>7</v>
      </c>
      <c r="J371" s="3" t="s">
        <v>107</v>
      </c>
      <c r="K371" s="6" t="s">
        <v>104</v>
      </c>
      <c r="L371" s="6" t="s">
        <v>105</v>
      </c>
      <c r="M371" s="3" t="s">
        <v>114</v>
      </c>
      <c r="N371" s="3" t="s">
        <v>2527</v>
      </c>
      <c r="O371" s="3" t="s">
        <v>2528</v>
      </c>
      <c r="P371" s="2" t="s">
        <v>2529</v>
      </c>
      <c r="Q371" s="2" t="s">
        <v>2409</v>
      </c>
      <c r="R371" s="2" t="s">
        <v>2409</v>
      </c>
    </row>
    <row r="372" spans="1:18" ht="21.6" customHeight="1" x14ac:dyDescent="0.25">
      <c r="A372" s="1">
        <f>IFERROR(IF(B372="","",SUBTOTAL(3,$B$9:$B372)),"-")</f>
        <v>364</v>
      </c>
      <c r="B372" s="2" t="s">
        <v>2530</v>
      </c>
      <c r="C372" s="7" t="s">
        <v>2531</v>
      </c>
      <c r="D372" s="3" t="s">
        <v>115</v>
      </c>
      <c r="E372" s="4">
        <v>44652</v>
      </c>
      <c r="F372" s="4">
        <v>45292</v>
      </c>
      <c r="G372" s="8" t="s">
        <v>2532</v>
      </c>
      <c r="H372" s="5">
        <v>44277</v>
      </c>
      <c r="I372" s="3">
        <v>6</v>
      </c>
      <c r="J372" s="3" t="s">
        <v>120</v>
      </c>
      <c r="K372" s="6" t="s">
        <v>104</v>
      </c>
      <c r="L372" s="6" t="s">
        <v>105</v>
      </c>
      <c r="M372" s="3" t="s">
        <v>114</v>
      </c>
      <c r="N372" s="3" t="s">
        <v>2533</v>
      </c>
      <c r="O372" s="3" t="s">
        <v>2534</v>
      </c>
      <c r="P372" s="2" t="s">
        <v>2535</v>
      </c>
      <c r="Q372" s="2" t="s">
        <v>2409</v>
      </c>
      <c r="R372" s="2" t="s">
        <v>2409</v>
      </c>
    </row>
    <row r="373" spans="1:18" ht="21.6" customHeight="1" x14ac:dyDescent="0.25">
      <c r="A373" s="1">
        <f>IFERROR(IF(B373="","",SUBTOTAL(3,$B$9:$B373)),"-")</f>
        <v>365</v>
      </c>
      <c r="B373" s="2" t="s">
        <v>2536</v>
      </c>
      <c r="C373" s="7" t="s">
        <v>2537</v>
      </c>
      <c r="D373" s="3" t="s">
        <v>115</v>
      </c>
      <c r="E373" s="4">
        <v>44652</v>
      </c>
      <c r="F373" s="4">
        <v>45292</v>
      </c>
      <c r="G373" s="8" t="s">
        <v>985</v>
      </c>
      <c r="H373" s="5">
        <v>44277</v>
      </c>
      <c r="I373" s="3">
        <v>7</v>
      </c>
      <c r="J373" s="3" t="s">
        <v>107</v>
      </c>
      <c r="K373" s="6" t="s">
        <v>106</v>
      </c>
      <c r="L373" s="6" t="s">
        <v>105</v>
      </c>
      <c r="M373" s="3" t="s">
        <v>114</v>
      </c>
      <c r="N373" s="3" t="s">
        <v>2538</v>
      </c>
      <c r="O373" s="3" t="s">
        <v>2539</v>
      </c>
      <c r="P373" s="2" t="s">
        <v>2540</v>
      </c>
      <c r="Q373" s="2" t="s">
        <v>2409</v>
      </c>
      <c r="R373" s="2" t="s">
        <v>2409</v>
      </c>
    </row>
    <row r="374" spans="1:18" ht="21.6" customHeight="1" x14ac:dyDescent="0.25">
      <c r="A374" s="1">
        <f>IFERROR(IF(B374="","",SUBTOTAL(3,$B$9:$B374)),"-")</f>
        <v>366</v>
      </c>
      <c r="B374" s="2" t="s">
        <v>2541</v>
      </c>
      <c r="C374" s="7" t="s">
        <v>2542</v>
      </c>
      <c r="D374" s="3" t="s">
        <v>115</v>
      </c>
      <c r="E374" s="4">
        <v>44652</v>
      </c>
      <c r="F374" s="4">
        <v>45017</v>
      </c>
      <c r="G374" s="8" t="s">
        <v>2543</v>
      </c>
      <c r="H374" s="5">
        <v>44277</v>
      </c>
      <c r="I374" s="3">
        <v>7</v>
      </c>
      <c r="J374" s="3" t="s">
        <v>107</v>
      </c>
      <c r="K374" s="6" t="s">
        <v>104</v>
      </c>
      <c r="L374" s="6" t="s">
        <v>105</v>
      </c>
      <c r="M374" s="3" t="s">
        <v>114</v>
      </c>
      <c r="N374" s="3" t="s">
        <v>2544</v>
      </c>
      <c r="O374" s="3" t="s">
        <v>2545</v>
      </c>
      <c r="P374" s="2" t="s">
        <v>2546</v>
      </c>
      <c r="Q374" s="2" t="s">
        <v>2409</v>
      </c>
      <c r="R374" s="2" t="s">
        <v>2409</v>
      </c>
    </row>
    <row r="375" spans="1:18" ht="21.6" customHeight="1" x14ac:dyDescent="0.25">
      <c r="A375" s="1">
        <f>IFERROR(IF(B375="","",SUBTOTAL(3,$B$9:$B375)),"-")</f>
        <v>367</v>
      </c>
      <c r="B375" s="2" t="s">
        <v>2547</v>
      </c>
      <c r="C375" s="7" t="s">
        <v>2548</v>
      </c>
      <c r="D375" s="3" t="s">
        <v>115</v>
      </c>
      <c r="E375" s="4">
        <v>45017</v>
      </c>
      <c r="F375" s="4">
        <v>44652</v>
      </c>
      <c r="G375" s="8" t="s">
        <v>2543</v>
      </c>
      <c r="H375" s="5">
        <v>44277</v>
      </c>
      <c r="I375" s="3">
        <v>7</v>
      </c>
      <c r="J375" s="3" t="s">
        <v>107</v>
      </c>
      <c r="K375" s="6" t="s">
        <v>104</v>
      </c>
      <c r="L375" s="6" t="s">
        <v>105</v>
      </c>
      <c r="M375" s="3" t="s">
        <v>114</v>
      </c>
      <c r="N375" s="3" t="s">
        <v>2549</v>
      </c>
      <c r="O375" s="3" t="s">
        <v>2550</v>
      </c>
      <c r="P375" s="2" t="s">
        <v>2551</v>
      </c>
      <c r="Q375" s="2" t="s">
        <v>2409</v>
      </c>
      <c r="R375" s="2" t="s">
        <v>2409</v>
      </c>
    </row>
    <row r="376" spans="1:18" ht="21.6" customHeight="1" x14ac:dyDescent="0.25">
      <c r="A376" s="1">
        <f>IFERROR(IF(B376="","",SUBTOTAL(3,$B$9:$B376)),"-")</f>
        <v>368</v>
      </c>
      <c r="B376" s="2" t="s">
        <v>2552</v>
      </c>
      <c r="C376" s="7" t="s">
        <v>2553</v>
      </c>
      <c r="D376" s="3" t="s">
        <v>116</v>
      </c>
      <c r="E376" s="4">
        <v>43922</v>
      </c>
      <c r="F376" s="4">
        <v>45292</v>
      </c>
      <c r="G376" s="8" t="s">
        <v>2554</v>
      </c>
      <c r="H376" s="5">
        <v>44277</v>
      </c>
      <c r="I376" s="3">
        <v>7</v>
      </c>
      <c r="J376" s="3" t="s">
        <v>107</v>
      </c>
      <c r="K376" s="6" t="s">
        <v>104</v>
      </c>
      <c r="L376" s="6" t="s">
        <v>105</v>
      </c>
      <c r="M376" s="3" t="s">
        <v>114</v>
      </c>
      <c r="N376" s="3" t="s">
        <v>2555</v>
      </c>
      <c r="O376" s="3" t="s">
        <v>2556</v>
      </c>
      <c r="P376" s="2" t="s">
        <v>2557</v>
      </c>
      <c r="Q376" s="2" t="s">
        <v>2409</v>
      </c>
      <c r="R376" s="2" t="s">
        <v>2409</v>
      </c>
    </row>
    <row r="377" spans="1:18" ht="21.6" customHeight="1" x14ac:dyDescent="0.25">
      <c r="A377" s="1">
        <f>IFERROR(IF(B377="","",SUBTOTAL(3,$B$9:$B377)),"-")</f>
        <v>369</v>
      </c>
      <c r="B377" s="2" t="s">
        <v>2558</v>
      </c>
      <c r="C377" s="7" t="s">
        <v>2559</v>
      </c>
      <c r="D377" s="3" t="s">
        <v>116</v>
      </c>
      <c r="E377" s="4">
        <v>43922</v>
      </c>
      <c r="F377" s="4">
        <v>44927</v>
      </c>
      <c r="G377" s="8" t="s">
        <v>2560</v>
      </c>
      <c r="H377" s="5">
        <v>44847</v>
      </c>
      <c r="I377" s="3">
        <v>6</v>
      </c>
      <c r="J377" s="3" t="s">
        <v>120</v>
      </c>
      <c r="K377" s="6" t="s">
        <v>104</v>
      </c>
      <c r="L377" s="6" t="s">
        <v>105</v>
      </c>
      <c r="M377" s="3" t="s">
        <v>114</v>
      </c>
      <c r="N377" s="3" t="s">
        <v>2561</v>
      </c>
      <c r="O377" s="3" t="s">
        <v>2562</v>
      </c>
      <c r="P377" s="2" t="s">
        <v>2563</v>
      </c>
      <c r="Q377" s="2" t="s">
        <v>2409</v>
      </c>
      <c r="R377" s="2" t="s">
        <v>2409</v>
      </c>
    </row>
    <row r="378" spans="1:18" ht="21.6" customHeight="1" x14ac:dyDescent="0.25">
      <c r="A378" s="1">
        <f>IFERROR(IF(B378="","",SUBTOTAL(3,$B$9:$B378)),"-")</f>
        <v>370</v>
      </c>
      <c r="B378" s="2" t="s">
        <v>2564</v>
      </c>
      <c r="C378" s="7" t="s">
        <v>2565</v>
      </c>
      <c r="D378" s="3" t="s">
        <v>116</v>
      </c>
      <c r="E378" s="4">
        <v>44105</v>
      </c>
      <c r="F378" s="4">
        <v>44927</v>
      </c>
      <c r="G378" s="8" t="s">
        <v>2566</v>
      </c>
      <c r="H378" s="5">
        <v>44277</v>
      </c>
      <c r="I378" s="3">
        <v>7</v>
      </c>
      <c r="J378" s="3" t="s">
        <v>107</v>
      </c>
      <c r="K378" s="6" t="s">
        <v>104</v>
      </c>
      <c r="L378" s="6" t="s">
        <v>105</v>
      </c>
      <c r="M378" s="3" t="s">
        <v>114</v>
      </c>
      <c r="N378" s="3" t="s">
        <v>2567</v>
      </c>
      <c r="O378" s="3" t="s">
        <v>2568</v>
      </c>
      <c r="P378" s="2" t="s">
        <v>2569</v>
      </c>
      <c r="Q378" s="2" t="s">
        <v>2409</v>
      </c>
      <c r="R378" s="2" t="s">
        <v>2409</v>
      </c>
    </row>
    <row r="379" spans="1:18" ht="21.6" customHeight="1" x14ac:dyDescent="0.25">
      <c r="A379" s="1">
        <f>IFERROR(IF(B379="","",SUBTOTAL(3,$B$9:$B379)),"-")</f>
        <v>371</v>
      </c>
      <c r="B379" s="2" t="s">
        <v>2570</v>
      </c>
      <c r="C379" s="7" t="s">
        <v>2571</v>
      </c>
      <c r="D379" s="3" t="s">
        <v>116</v>
      </c>
      <c r="E379" s="4">
        <v>44105</v>
      </c>
      <c r="F379" s="4">
        <v>45047</v>
      </c>
      <c r="G379" s="8" t="s">
        <v>2572</v>
      </c>
      <c r="H379" s="5">
        <v>44277</v>
      </c>
      <c r="I379" s="3">
        <v>7</v>
      </c>
      <c r="J379" s="3" t="s">
        <v>107</v>
      </c>
      <c r="K379" s="6" t="s">
        <v>104</v>
      </c>
      <c r="L379" s="6" t="s">
        <v>105</v>
      </c>
      <c r="M379" s="3" t="s">
        <v>114</v>
      </c>
      <c r="N379" s="3" t="s">
        <v>2573</v>
      </c>
      <c r="O379" s="3" t="s">
        <v>2574</v>
      </c>
      <c r="P379" s="2" t="s">
        <v>2575</v>
      </c>
      <c r="Q379" s="2" t="s">
        <v>2409</v>
      </c>
      <c r="R379" s="2" t="s">
        <v>2409</v>
      </c>
    </row>
    <row r="380" spans="1:18" ht="21.6" customHeight="1" x14ac:dyDescent="0.25">
      <c r="A380" s="1">
        <f>IFERROR(IF(B380="","",SUBTOTAL(3,$B$9:$B380)),"-")</f>
        <v>372</v>
      </c>
      <c r="B380" s="2" t="s">
        <v>2576</v>
      </c>
      <c r="C380" s="7" t="s">
        <v>2577</v>
      </c>
      <c r="D380" s="3" t="s">
        <v>116</v>
      </c>
      <c r="E380" s="4">
        <v>44652</v>
      </c>
      <c r="F380" s="4">
        <v>45078</v>
      </c>
      <c r="G380" s="8" t="s">
        <v>2514</v>
      </c>
      <c r="H380" s="5">
        <v>44277</v>
      </c>
      <c r="I380" s="3">
        <v>5</v>
      </c>
      <c r="J380" s="3" t="s">
        <v>118</v>
      </c>
      <c r="K380" s="6" t="s">
        <v>104</v>
      </c>
      <c r="L380" s="6" t="s">
        <v>105</v>
      </c>
      <c r="M380" s="3" t="s">
        <v>114</v>
      </c>
      <c r="N380" s="3" t="s">
        <v>2578</v>
      </c>
      <c r="O380" s="3" t="s">
        <v>2579</v>
      </c>
      <c r="P380" s="2" t="s">
        <v>2580</v>
      </c>
      <c r="Q380" s="2" t="s">
        <v>2409</v>
      </c>
      <c r="R380" s="2" t="s">
        <v>2409</v>
      </c>
    </row>
    <row r="381" spans="1:18" ht="21.6" customHeight="1" x14ac:dyDescent="0.25">
      <c r="A381" s="1">
        <f>IFERROR(IF(B381="","",SUBTOTAL(3,$B$9:$B381)),"-")</f>
        <v>373</v>
      </c>
      <c r="B381" s="2" t="s">
        <v>2581</v>
      </c>
      <c r="C381" s="7" t="s">
        <v>2582</v>
      </c>
      <c r="D381" s="3" t="s">
        <v>116</v>
      </c>
      <c r="E381" s="4">
        <v>45017</v>
      </c>
      <c r="F381" s="4">
        <v>44986</v>
      </c>
      <c r="G381" s="8" t="s">
        <v>2583</v>
      </c>
      <c r="H381" s="5">
        <v>44277</v>
      </c>
      <c r="I381" s="3">
        <v>6</v>
      </c>
      <c r="J381" s="3" t="s">
        <v>107</v>
      </c>
      <c r="K381" s="6" t="s">
        <v>104</v>
      </c>
      <c r="L381" s="6" t="s">
        <v>105</v>
      </c>
      <c r="M381" s="3" t="s">
        <v>114</v>
      </c>
      <c r="N381" s="3" t="s">
        <v>2584</v>
      </c>
      <c r="O381" s="3" t="s">
        <v>2585</v>
      </c>
      <c r="P381" s="2" t="s">
        <v>2586</v>
      </c>
      <c r="Q381" s="2" t="s">
        <v>2409</v>
      </c>
      <c r="R381" s="2" t="s">
        <v>2409</v>
      </c>
    </row>
    <row r="382" spans="1:18" ht="21.6" customHeight="1" x14ac:dyDescent="0.25">
      <c r="A382" s="1">
        <f>IFERROR(IF(B382="","",SUBTOTAL(3,$B$9:$B382)),"-")</f>
        <v>374</v>
      </c>
      <c r="B382" s="2" t="s">
        <v>2587</v>
      </c>
      <c r="C382" s="7" t="s">
        <v>2588</v>
      </c>
      <c r="D382" s="3" t="s">
        <v>116</v>
      </c>
      <c r="E382" s="4">
        <v>45017</v>
      </c>
      <c r="F382" s="4">
        <v>44986</v>
      </c>
      <c r="G382" s="8" t="s">
        <v>121</v>
      </c>
      <c r="H382" s="5">
        <v>44277</v>
      </c>
      <c r="I382" s="3">
        <v>7</v>
      </c>
      <c r="J382" s="3" t="s">
        <v>120</v>
      </c>
      <c r="K382" s="6" t="s">
        <v>104</v>
      </c>
      <c r="L382" s="6" t="s">
        <v>105</v>
      </c>
      <c r="M382" s="3" t="s">
        <v>114</v>
      </c>
      <c r="N382" s="3" t="s">
        <v>2589</v>
      </c>
      <c r="O382" s="3" t="s">
        <v>2590</v>
      </c>
      <c r="P382" s="2" t="s">
        <v>2591</v>
      </c>
      <c r="Q382" s="2" t="s">
        <v>2409</v>
      </c>
      <c r="R382" s="2" t="s">
        <v>2409</v>
      </c>
    </row>
    <row r="383" spans="1:18" ht="21.6" customHeight="1" x14ac:dyDescent="0.25">
      <c r="A383" s="1">
        <f>IFERROR(IF(B383="","",SUBTOTAL(3,$B$9:$B383)),"-")</f>
        <v>375</v>
      </c>
      <c r="B383" s="2" t="s">
        <v>2592</v>
      </c>
      <c r="C383" s="7" t="s">
        <v>2593</v>
      </c>
      <c r="D383" s="3" t="s">
        <v>116</v>
      </c>
      <c r="E383" s="4">
        <v>45017</v>
      </c>
      <c r="F383" s="4">
        <v>44621</v>
      </c>
      <c r="G383" s="8" t="s">
        <v>117</v>
      </c>
      <c r="H383" s="5">
        <v>44277</v>
      </c>
      <c r="I383" s="3">
        <v>5</v>
      </c>
      <c r="J383" s="3" t="s">
        <v>118</v>
      </c>
      <c r="K383" s="6" t="s">
        <v>106</v>
      </c>
      <c r="L383" s="6" t="s">
        <v>105</v>
      </c>
      <c r="M383" s="3" t="s">
        <v>114</v>
      </c>
      <c r="N383" s="3" t="s">
        <v>2594</v>
      </c>
      <c r="O383" s="3" t="s">
        <v>2595</v>
      </c>
      <c r="P383" s="2" t="s">
        <v>2596</v>
      </c>
      <c r="Q383" s="2" t="s">
        <v>2409</v>
      </c>
      <c r="R383" s="2" t="s">
        <v>2409</v>
      </c>
    </row>
    <row r="384" spans="1:18" ht="21.6" customHeight="1" x14ac:dyDescent="0.25">
      <c r="A384" s="1">
        <f>IFERROR(IF(B384="","",SUBTOTAL(3,$B$9:$B384)),"-")</f>
        <v>376</v>
      </c>
      <c r="B384" s="2" t="s">
        <v>2597</v>
      </c>
      <c r="C384" s="7" t="s">
        <v>2598</v>
      </c>
      <c r="D384" s="3" t="s">
        <v>116</v>
      </c>
      <c r="E384" s="4">
        <v>45017</v>
      </c>
      <c r="F384" s="4">
        <v>45047</v>
      </c>
      <c r="G384" s="8" t="s">
        <v>2599</v>
      </c>
      <c r="H384" s="5">
        <v>44277</v>
      </c>
      <c r="I384" s="3">
        <v>5</v>
      </c>
      <c r="J384" s="3" t="s">
        <v>118</v>
      </c>
      <c r="K384" s="6" t="s">
        <v>104</v>
      </c>
      <c r="L384" s="6" t="s">
        <v>105</v>
      </c>
      <c r="M384" s="3" t="s">
        <v>114</v>
      </c>
      <c r="N384" s="3" t="s">
        <v>2600</v>
      </c>
      <c r="O384" s="3" t="s">
        <v>2601</v>
      </c>
      <c r="P384" s="2" t="s">
        <v>2602</v>
      </c>
      <c r="Q384" s="2" t="s">
        <v>2409</v>
      </c>
      <c r="R384" s="2" t="s">
        <v>2409</v>
      </c>
    </row>
    <row r="385" spans="1:18" ht="21.6" customHeight="1" x14ac:dyDescent="0.25">
      <c r="A385" s="1">
        <f>IFERROR(IF(B385="","",SUBTOTAL(3,$B$9:$B385)),"-")</f>
        <v>377</v>
      </c>
      <c r="B385" s="2" t="s">
        <v>2603</v>
      </c>
      <c r="C385" s="7" t="s">
        <v>2604</v>
      </c>
      <c r="D385" s="3" t="s">
        <v>116</v>
      </c>
      <c r="E385" s="4">
        <v>45017</v>
      </c>
      <c r="F385" s="4">
        <v>44866</v>
      </c>
      <c r="G385" s="8" t="s">
        <v>2605</v>
      </c>
      <c r="H385" s="5">
        <v>44324</v>
      </c>
      <c r="I385" s="3">
        <v>5</v>
      </c>
      <c r="J385" s="3" t="s">
        <v>118</v>
      </c>
      <c r="K385" s="6" t="s">
        <v>106</v>
      </c>
      <c r="L385" s="6" t="s">
        <v>105</v>
      </c>
      <c r="M385" s="3" t="s">
        <v>114</v>
      </c>
      <c r="N385" s="3" t="s">
        <v>2606</v>
      </c>
      <c r="O385" s="3" t="s">
        <v>2607</v>
      </c>
      <c r="P385" s="2" t="s">
        <v>2608</v>
      </c>
      <c r="Q385" s="2" t="s">
        <v>2409</v>
      </c>
      <c r="R385" s="2" t="s">
        <v>2409</v>
      </c>
    </row>
    <row r="386" spans="1:18" ht="21.6" customHeight="1" x14ac:dyDescent="0.25">
      <c r="A386" s="1">
        <f>IFERROR(IF(B386="","",SUBTOTAL(3,$B$9:$B386)),"-")</f>
        <v>378</v>
      </c>
      <c r="B386" s="2" t="s">
        <v>2609</v>
      </c>
      <c r="C386" s="7" t="s">
        <v>2610</v>
      </c>
      <c r="D386" s="3" t="s">
        <v>116</v>
      </c>
      <c r="E386" s="4">
        <v>45200</v>
      </c>
      <c r="F386" s="4">
        <v>44927</v>
      </c>
      <c r="G386" s="8" t="s">
        <v>2611</v>
      </c>
      <c r="H386" s="5">
        <v>44700</v>
      </c>
      <c r="I386" s="3">
        <v>5</v>
      </c>
      <c r="J386" s="3" t="s">
        <v>107</v>
      </c>
      <c r="K386" s="6" t="s">
        <v>104</v>
      </c>
      <c r="L386" s="6" t="s">
        <v>105</v>
      </c>
      <c r="M386" s="3" t="s">
        <v>114</v>
      </c>
      <c r="N386" s="3" t="s">
        <v>1952</v>
      </c>
      <c r="O386" s="3" t="s">
        <v>2612</v>
      </c>
      <c r="P386" s="2" t="s">
        <v>2613</v>
      </c>
      <c r="Q386" s="2" t="s">
        <v>2409</v>
      </c>
      <c r="R386" s="2" t="s">
        <v>2409</v>
      </c>
    </row>
    <row r="387" spans="1:18" ht="21.6" customHeight="1" x14ac:dyDescent="0.25">
      <c r="A387" s="1">
        <f>IFERROR(IF(B387="","",SUBTOTAL(3,$B$9:$B387)),"-")</f>
        <v>379</v>
      </c>
      <c r="B387" s="2" t="s">
        <v>2614</v>
      </c>
      <c r="C387" s="7" t="s">
        <v>2615</v>
      </c>
      <c r="D387" s="3" t="s">
        <v>119</v>
      </c>
      <c r="E387" s="4">
        <v>42705</v>
      </c>
      <c r="F387" s="4">
        <v>44986</v>
      </c>
      <c r="G387" s="8" t="s">
        <v>2616</v>
      </c>
      <c r="H387" s="5">
        <v>45139</v>
      </c>
      <c r="I387" s="3" t="s">
        <v>578</v>
      </c>
      <c r="J387" s="3" t="s">
        <v>120</v>
      </c>
      <c r="K387" s="6" t="s">
        <v>104</v>
      </c>
      <c r="L387" s="6" t="s">
        <v>105</v>
      </c>
      <c r="M387" s="3" t="s">
        <v>114</v>
      </c>
      <c r="N387" s="3" t="s">
        <v>2617</v>
      </c>
      <c r="O387" s="3" t="s">
        <v>2618</v>
      </c>
      <c r="P387" s="2" t="s">
        <v>2619</v>
      </c>
      <c r="Q387" s="2" t="s">
        <v>2409</v>
      </c>
      <c r="R387" s="2" t="s">
        <v>2409</v>
      </c>
    </row>
    <row r="388" spans="1:18" ht="21.6" customHeight="1" x14ac:dyDescent="0.25">
      <c r="A388" s="1">
        <f>IFERROR(IF(B388="","",SUBTOTAL(3,$B$9:$B388)),"-")</f>
        <v>380</v>
      </c>
      <c r="B388" s="2" t="s">
        <v>2620</v>
      </c>
      <c r="C388" s="7" t="s">
        <v>2621</v>
      </c>
      <c r="D388" s="3" t="s">
        <v>119</v>
      </c>
      <c r="E388" s="4">
        <v>43922</v>
      </c>
      <c r="F388" s="4">
        <v>45017</v>
      </c>
      <c r="G388" s="8" t="s">
        <v>2514</v>
      </c>
      <c r="H388" s="5">
        <v>44277</v>
      </c>
      <c r="I388" s="3">
        <v>5</v>
      </c>
      <c r="J388" s="3" t="s">
        <v>118</v>
      </c>
      <c r="K388" s="6" t="s">
        <v>104</v>
      </c>
      <c r="L388" s="6" t="s">
        <v>105</v>
      </c>
      <c r="M388" s="3" t="s">
        <v>114</v>
      </c>
      <c r="N388" s="3" t="s">
        <v>2622</v>
      </c>
      <c r="O388" s="3" t="s">
        <v>2623</v>
      </c>
      <c r="P388" s="2" t="s">
        <v>2624</v>
      </c>
      <c r="Q388" s="2" t="s">
        <v>2409</v>
      </c>
      <c r="R388" s="2" t="s">
        <v>2409</v>
      </c>
    </row>
    <row r="389" spans="1:18" ht="21.6" customHeight="1" x14ac:dyDescent="0.25">
      <c r="A389" s="1">
        <f>IFERROR(IF(B389="","",SUBTOTAL(3,$B$9:$B389)),"-")</f>
        <v>381</v>
      </c>
      <c r="B389" s="2" t="s">
        <v>2625</v>
      </c>
      <c r="C389" s="7" t="s">
        <v>2626</v>
      </c>
      <c r="D389" s="3" t="s">
        <v>119</v>
      </c>
      <c r="E389" s="4">
        <v>44105</v>
      </c>
      <c r="F389" s="4">
        <v>44593</v>
      </c>
      <c r="G389" s="8" t="s">
        <v>2627</v>
      </c>
      <c r="H389" s="5">
        <v>44277</v>
      </c>
      <c r="I389" s="3">
        <v>6</v>
      </c>
      <c r="J389" s="3" t="s">
        <v>120</v>
      </c>
      <c r="K389" s="6" t="s">
        <v>106</v>
      </c>
      <c r="L389" s="6" t="s">
        <v>105</v>
      </c>
      <c r="M389" s="3" t="s">
        <v>114</v>
      </c>
      <c r="N389" s="3" t="s">
        <v>2628</v>
      </c>
      <c r="O389" s="3" t="s">
        <v>2629</v>
      </c>
      <c r="P389" s="2" t="s">
        <v>2630</v>
      </c>
      <c r="Q389" s="2" t="s">
        <v>2409</v>
      </c>
      <c r="R389" s="2" t="s">
        <v>2409</v>
      </c>
    </row>
    <row r="390" spans="1:18" ht="21.6" customHeight="1" x14ac:dyDescent="0.25">
      <c r="A390" s="1">
        <f>IFERROR(IF(B390="","",SUBTOTAL(3,$B$9:$B390)),"-")</f>
        <v>382</v>
      </c>
      <c r="B390" s="2" t="s">
        <v>2631</v>
      </c>
      <c r="C390" s="7" t="s">
        <v>2632</v>
      </c>
      <c r="D390" s="3" t="s">
        <v>119</v>
      </c>
      <c r="E390" s="4">
        <v>44287</v>
      </c>
      <c r="F390" s="4">
        <v>45292</v>
      </c>
      <c r="G390" s="8" t="s">
        <v>117</v>
      </c>
      <c r="H390" s="5">
        <v>44277</v>
      </c>
      <c r="I390" s="3">
        <v>5</v>
      </c>
      <c r="J390" s="3" t="s">
        <v>118</v>
      </c>
      <c r="K390" s="6" t="s">
        <v>104</v>
      </c>
      <c r="L390" s="6" t="s">
        <v>105</v>
      </c>
      <c r="M390" s="3" t="s">
        <v>114</v>
      </c>
      <c r="N390" s="3" t="s">
        <v>2633</v>
      </c>
      <c r="O390" s="3" t="s">
        <v>2634</v>
      </c>
      <c r="P390" s="2" t="s">
        <v>2635</v>
      </c>
      <c r="Q390" s="2" t="s">
        <v>2409</v>
      </c>
      <c r="R390" s="2" t="s">
        <v>2409</v>
      </c>
    </row>
    <row r="391" spans="1:18" ht="21.6" customHeight="1" x14ac:dyDescent="0.25">
      <c r="A391" s="1">
        <f>IFERROR(IF(B391="","",SUBTOTAL(3,$B$9:$B391)),"-")</f>
        <v>383</v>
      </c>
      <c r="B391" s="2" t="s">
        <v>2636</v>
      </c>
      <c r="C391" s="7" t="s">
        <v>2637</v>
      </c>
      <c r="D391" s="3" t="s">
        <v>119</v>
      </c>
      <c r="E391" s="4">
        <v>44287</v>
      </c>
      <c r="F391" s="4">
        <v>45017</v>
      </c>
      <c r="G391" s="8" t="s">
        <v>1785</v>
      </c>
      <c r="H391" s="5">
        <v>44277</v>
      </c>
      <c r="I391" s="3">
        <v>3</v>
      </c>
      <c r="J391" s="3" t="s">
        <v>118</v>
      </c>
      <c r="K391" s="6" t="s">
        <v>104</v>
      </c>
      <c r="L391" s="6" t="s">
        <v>105</v>
      </c>
      <c r="M391" s="3" t="s">
        <v>114</v>
      </c>
      <c r="N391" s="3" t="s">
        <v>2638</v>
      </c>
      <c r="O391" s="3" t="s">
        <v>2639</v>
      </c>
      <c r="P391" s="2" t="s">
        <v>2640</v>
      </c>
      <c r="Q391" s="2" t="s">
        <v>2409</v>
      </c>
      <c r="R391" s="2" t="s">
        <v>2409</v>
      </c>
    </row>
    <row r="392" spans="1:18" ht="21.6" customHeight="1" x14ac:dyDescent="0.25">
      <c r="A392" s="1">
        <f>IFERROR(IF(B392="","",SUBTOTAL(3,$B$9:$B392)),"-")</f>
        <v>384</v>
      </c>
      <c r="B392" s="2" t="s">
        <v>2641</v>
      </c>
      <c r="C392" s="7" t="s">
        <v>2642</v>
      </c>
      <c r="D392" s="3" t="s">
        <v>119</v>
      </c>
      <c r="E392" s="4">
        <v>44835</v>
      </c>
      <c r="F392" s="4">
        <v>45108</v>
      </c>
      <c r="G392" s="8" t="s">
        <v>2250</v>
      </c>
      <c r="H392" s="5">
        <v>44277</v>
      </c>
      <c r="I392" s="3">
        <v>5</v>
      </c>
      <c r="J392" s="3" t="s">
        <v>118</v>
      </c>
      <c r="K392" s="6" t="s">
        <v>104</v>
      </c>
      <c r="L392" s="6" t="s">
        <v>105</v>
      </c>
      <c r="M392" s="3" t="s">
        <v>114</v>
      </c>
      <c r="N392" s="3" t="s">
        <v>2643</v>
      </c>
      <c r="O392" s="3" t="s">
        <v>2644</v>
      </c>
      <c r="P392" s="2" t="s">
        <v>2645</v>
      </c>
      <c r="Q392" s="2" t="s">
        <v>2409</v>
      </c>
      <c r="R392" s="2" t="s">
        <v>2409</v>
      </c>
    </row>
    <row r="393" spans="1:18" ht="21.6" customHeight="1" x14ac:dyDescent="0.25">
      <c r="A393" s="1">
        <f>IFERROR(IF(B393="","",SUBTOTAL(3,$B$9:$B393)),"-")</f>
        <v>385</v>
      </c>
      <c r="B393" s="2" t="s">
        <v>2646</v>
      </c>
      <c r="C393" s="7" t="s">
        <v>2647</v>
      </c>
      <c r="D393" s="3" t="s">
        <v>644</v>
      </c>
      <c r="E393" s="4">
        <v>43922</v>
      </c>
      <c r="F393" s="4">
        <v>44927</v>
      </c>
      <c r="G393" s="8" t="s">
        <v>2605</v>
      </c>
      <c r="H393" s="5">
        <v>44277</v>
      </c>
      <c r="I393" s="3">
        <v>5</v>
      </c>
      <c r="J393" s="3" t="s">
        <v>118</v>
      </c>
      <c r="K393" s="6" t="s">
        <v>104</v>
      </c>
      <c r="L393" s="6" t="s">
        <v>105</v>
      </c>
      <c r="M393" s="3" t="s">
        <v>114</v>
      </c>
      <c r="N393" s="3" t="s">
        <v>2648</v>
      </c>
      <c r="O393" s="3" t="s">
        <v>2649</v>
      </c>
      <c r="P393" s="2" t="s">
        <v>2650</v>
      </c>
      <c r="Q393" s="2" t="s">
        <v>2409</v>
      </c>
      <c r="R393" s="2" t="s">
        <v>2409</v>
      </c>
    </row>
    <row r="394" spans="1:18" ht="21.6" customHeight="1" x14ac:dyDescent="0.25">
      <c r="A394" s="1">
        <f>IFERROR(IF(B394="","",SUBTOTAL(3,$B$9:$B394)),"-")</f>
        <v>386</v>
      </c>
      <c r="B394" s="2" t="s">
        <v>2651</v>
      </c>
      <c r="C394" s="7" t="s">
        <v>2652</v>
      </c>
      <c r="D394" s="3" t="s">
        <v>644</v>
      </c>
      <c r="E394" s="4">
        <v>44287</v>
      </c>
      <c r="F394" s="4">
        <v>44927</v>
      </c>
      <c r="G394" s="8" t="s">
        <v>2653</v>
      </c>
      <c r="H394" s="5">
        <v>44277</v>
      </c>
      <c r="I394" s="3">
        <v>5</v>
      </c>
      <c r="J394" s="3" t="s">
        <v>118</v>
      </c>
      <c r="K394" s="6" t="s">
        <v>104</v>
      </c>
      <c r="L394" s="6" t="s">
        <v>105</v>
      </c>
      <c r="M394" s="3" t="s">
        <v>114</v>
      </c>
      <c r="N394" s="3" t="s">
        <v>2654</v>
      </c>
      <c r="O394" s="3" t="s">
        <v>2655</v>
      </c>
      <c r="P394" s="2" t="s">
        <v>2656</v>
      </c>
      <c r="Q394" s="2" t="s">
        <v>2409</v>
      </c>
      <c r="R394" s="2" t="s">
        <v>2409</v>
      </c>
    </row>
    <row r="395" spans="1:18" ht="21.6" customHeight="1" x14ac:dyDescent="0.25">
      <c r="A395" s="1">
        <f>IFERROR(IF(B395="","",SUBTOTAL(3,$B$9:$B395)),"-")</f>
        <v>387</v>
      </c>
      <c r="B395" s="2" t="s">
        <v>2657</v>
      </c>
      <c r="C395" s="7" t="s">
        <v>2658</v>
      </c>
      <c r="D395" s="3" t="s">
        <v>2659</v>
      </c>
      <c r="E395" s="4">
        <v>44287</v>
      </c>
      <c r="F395" s="4">
        <v>44927</v>
      </c>
      <c r="G395" s="8" t="s">
        <v>1563</v>
      </c>
      <c r="H395" s="5">
        <v>44277</v>
      </c>
      <c r="I395" s="3">
        <v>1</v>
      </c>
      <c r="J395" s="3" t="s">
        <v>620</v>
      </c>
      <c r="K395" s="6" t="s">
        <v>104</v>
      </c>
      <c r="L395" s="6" t="s">
        <v>105</v>
      </c>
      <c r="M395" s="3" t="s">
        <v>114</v>
      </c>
      <c r="N395" s="3" t="s">
        <v>2660</v>
      </c>
      <c r="O395" s="3" t="s">
        <v>2661</v>
      </c>
      <c r="P395" s="2" t="s">
        <v>2662</v>
      </c>
      <c r="Q395" s="2" t="s">
        <v>2409</v>
      </c>
      <c r="R395" s="2" t="s">
        <v>2409</v>
      </c>
    </row>
    <row r="396" spans="1:18" ht="21.6" customHeight="1" x14ac:dyDescent="0.25">
      <c r="A396" s="1">
        <f>IFERROR(IF(B396="","",SUBTOTAL(3,$B$9:$B396)),"-")</f>
        <v>388</v>
      </c>
      <c r="B396" s="2" t="s">
        <v>2663</v>
      </c>
      <c r="C396" s="7" t="s">
        <v>2664</v>
      </c>
      <c r="D396" s="3" t="s">
        <v>515</v>
      </c>
      <c r="E396" s="4">
        <v>42278</v>
      </c>
      <c r="F396" s="4">
        <v>44927</v>
      </c>
      <c r="G396" s="8" t="s">
        <v>1801</v>
      </c>
      <c r="H396" s="5">
        <v>42732</v>
      </c>
      <c r="I396" s="3">
        <v>14</v>
      </c>
      <c r="J396" s="3" t="s">
        <v>103</v>
      </c>
      <c r="K396" s="6" t="s">
        <v>104</v>
      </c>
      <c r="L396" s="6" t="s">
        <v>105</v>
      </c>
      <c r="M396" s="3" t="s">
        <v>517</v>
      </c>
      <c r="N396" s="3" t="s">
        <v>2665</v>
      </c>
      <c r="O396" s="3" t="s">
        <v>2666</v>
      </c>
      <c r="P396" s="2" t="s">
        <v>2667</v>
      </c>
      <c r="Q396" s="2" t="s">
        <v>2668</v>
      </c>
      <c r="R396" s="2" t="s">
        <v>2668</v>
      </c>
    </row>
    <row r="397" spans="1:18" ht="21.6" customHeight="1" x14ac:dyDescent="0.25">
      <c r="A397" s="1">
        <f>IFERROR(IF(B397="","",SUBTOTAL(3,$B$9:$B397)),"-")</f>
        <v>389</v>
      </c>
      <c r="B397" s="2" t="s">
        <v>2669</v>
      </c>
      <c r="C397" s="7" t="s">
        <v>2670</v>
      </c>
      <c r="D397" s="3" t="s">
        <v>122</v>
      </c>
      <c r="E397" s="4">
        <v>43374</v>
      </c>
      <c r="F397" s="4">
        <v>44652</v>
      </c>
      <c r="G397" s="8" t="s">
        <v>2671</v>
      </c>
      <c r="H397" s="5">
        <v>44567</v>
      </c>
      <c r="I397" s="3">
        <v>11</v>
      </c>
      <c r="J397" s="3" t="s">
        <v>103</v>
      </c>
      <c r="K397" s="6" t="s">
        <v>104</v>
      </c>
      <c r="L397" s="6" t="s">
        <v>105</v>
      </c>
      <c r="M397" s="3" t="s">
        <v>124</v>
      </c>
      <c r="N397" s="3" t="s">
        <v>2672</v>
      </c>
      <c r="O397" s="3" t="s">
        <v>2673</v>
      </c>
      <c r="P397" s="2" t="s">
        <v>2674</v>
      </c>
      <c r="Q397" s="2" t="s">
        <v>2668</v>
      </c>
      <c r="R397" s="2" t="s">
        <v>2668</v>
      </c>
    </row>
    <row r="398" spans="1:18" ht="21.6" customHeight="1" x14ac:dyDescent="0.25">
      <c r="A398" s="1">
        <f>IFERROR(IF(B398="","",SUBTOTAL(3,$B$9:$B398)),"-")</f>
        <v>390</v>
      </c>
      <c r="B398" s="2" t="s">
        <v>2675</v>
      </c>
      <c r="C398" s="7" t="s">
        <v>2676</v>
      </c>
      <c r="D398" s="3" t="s">
        <v>122</v>
      </c>
      <c r="E398" s="4">
        <v>42644</v>
      </c>
      <c r="F398" s="4">
        <v>45261</v>
      </c>
      <c r="G398" s="8" t="s">
        <v>2677</v>
      </c>
      <c r="H398" s="5">
        <v>43336</v>
      </c>
      <c r="I398" s="3">
        <v>11</v>
      </c>
      <c r="J398" s="3" t="s">
        <v>107</v>
      </c>
      <c r="K398" s="6" t="s">
        <v>104</v>
      </c>
      <c r="L398" s="6" t="s">
        <v>105</v>
      </c>
      <c r="M398" s="3" t="s">
        <v>124</v>
      </c>
      <c r="N398" s="3" t="s">
        <v>2678</v>
      </c>
      <c r="O398" s="3" t="s">
        <v>2679</v>
      </c>
      <c r="P398" s="2" t="s">
        <v>2680</v>
      </c>
      <c r="Q398" s="2" t="s">
        <v>2668</v>
      </c>
      <c r="R398" s="2" t="s">
        <v>2668</v>
      </c>
    </row>
    <row r="399" spans="1:18" ht="21.6" customHeight="1" x14ac:dyDescent="0.25">
      <c r="A399" s="1">
        <f>IFERROR(IF(B399="","",SUBTOTAL(3,$B$9:$B399)),"-")</f>
        <v>391</v>
      </c>
      <c r="B399" s="2" t="s">
        <v>2681</v>
      </c>
      <c r="C399" s="7" t="s">
        <v>2682</v>
      </c>
      <c r="D399" s="3" t="s">
        <v>113</v>
      </c>
      <c r="E399" s="4">
        <v>45017</v>
      </c>
      <c r="F399" s="4">
        <v>44927</v>
      </c>
      <c r="G399" s="8" t="s">
        <v>123</v>
      </c>
      <c r="H399" s="5">
        <v>43308</v>
      </c>
      <c r="I399" s="3">
        <v>9</v>
      </c>
      <c r="J399" s="3" t="s">
        <v>107</v>
      </c>
      <c r="K399" s="6" t="s">
        <v>104</v>
      </c>
      <c r="L399" s="6" t="s">
        <v>105</v>
      </c>
      <c r="M399" s="3" t="s">
        <v>112</v>
      </c>
      <c r="N399" s="3" t="s">
        <v>2683</v>
      </c>
      <c r="O399" s="3" t="s">
        <v>2684</v>
      </c>
      <c r="P399" s="2" t="s">
        <v>2685</v>
      </c>
      <c r="Q399" s="2" t="s">
        <v>2668</v>
      </c>
      <c r="R399" s="2" t="s">
        <v>2668</v>
      </c>
    </row>
    <row r="400" spans="1:18" ht="21.6" customHeight="1" x14ac:dyDescent="0.25">
      <c r="A400" s="1">
        <f>IFERROR(IF(B400="","",SUBTOTAL(3,$B$9:$B400)),"-")</f>
        <v>392</v>
      </c>
      <c r="B400" s="2" t="s">
        <v>2686</v>
      </c>
      <c r="C400" s="7" t="s">
        <v>2687</v>
      </c>
      <c r="D400" s="3" t="s">
        <v>122</v>
      </c>
      <c r="E400" s="4">
        <v>44652</v>
      </c>
      <c r="F400" s="4">
        <v>44652</v>
      </c>
      <c r="G400" s="8" t="s">
        <v>126</v>
      </c>
      <c r="H400" s="5">
        <v>43255</v>
      </c>
      <c r="I400" s="3">
        <v>9</v>
      </c>
      <c r="J400" s="3" t="s">
        <v>103</v>
      </c>
      <c r="K400" s="6" t="s">
        <v>104</v>
      </c>
      <c r="L400" s="6" t="s">
        <v>105</v>
      </c>
      <c r="M400" s="3" t="s">
        <v>112</v>
      </c>
      <c r="N400" s="3" t="s">
        <v>2688</v>
      </c>
      <c r="O400" s="3" t="s">
        <v>2689</v>
      </c>
      <c r="P400" s="2" t="s">
        <v>2690</v>
      </c>
      <c r="Q400" s="2" t="s">
        <v>2668</v>
      </c>
      <c r="R400" s="2" t="s">
        <v>2668</v>
      </c>
    </row>
    <row r="401" spans="1:18" ht="21.6" customHeight="1" x14ac:dyDescent="0.25">
      <c r="A401" s="1">
        <f>IFERROR(IF(B401="","",SUBTOTAL(3,$B$9:$B401)),"-")</f>
        <v>393</v>
      </c>
      <c r="B401" s="2" t="s">
        <v>2691</v>
      </c>
      <c r="C401" s="7" t="s">
        <v>2692</v>
      </c>
      <c r="D401" s="3" t="s">
        <v>113</v>
      </c>
      <c r="E401" s="4">
        <v>44652</v>
      </c>
      <c r="F401" s="4">
        <v>45292</v>
      </c>
      <c r="G401" s="8" t="s">
        <v>2693</v>
      </c>
      <c r="H401" s="5">
        <v>44277</v>
      </c>
      <c r="I401" s="3">
        <v>7</v>
      </c>
      <c r="J401" s="3" t="s">
        <v>103</v>
      </c>
      <c r="K401" s="6" t="s">
        <v>104</v>
      </c>
      <c r="L401" s="6" t="s">
        <v>105</v>
      </c>
      <c r="M401" s="3" t="s">
        <v>114</v>
      </c>
      <c r="N401" s="3" t="s">
        <v>2694</v>
      </c>
      <c r="O401" s="3" t="s">
        <v>2695</v>
      </c>
      <c r="P401" s="2" t="s">
        <v>2696</v>
      </c>
      <c r="Q401" s="2" t="s">
        <v>2668</v>
      </c>
      <c r="R401" s="2" t="s">
        <v>2668</v>
      </c>
    </row>
    <row r="402" spans="1:18" ht="21.6" customHeight="1" x14ac:dyDescent="0.25">
      <c r="A402" s="1">
        <f>IFERROR(IF(B402="","",SUBTOTAL(3,$B$9:$B402)),"-")</f>
        <v>394</v>
      </c>
      <c r="B402" s="2" t="s">
        <v>2697</v>
      </c>
      <c r="C402" s="7" t="s">
        <v>2698</v>
      </c>
      <c r="D402" s="3" t="s">
        <v>113</v>
      </c>
      <c r="E402" s="4">
        <v>44835</v>
      </c>
      <c r="F402" s="4">
        <v>45292</v>
      </c>
      <c r="G402" s="8" t="s">
        <v>2699</v>
      </c>
      <c r="H402" s="5">
        <v>44690</v>
      </c>
      <c r="I402" s="3">
        <v>7</v>
      </c>
      <c r="J402" s="3" t="s">
        <v>107</v>
      </c>
      <c r="K402" s="6" t="s">
        <v>106</v>
      </c>
      <c r="L402" s="6" t="s">
        <v>105</v>
      </c>
      <c r="M402" s="3" t="s">
        <v>114</v>
      </c>
      <c r="N402" s="3" t="s">
        <v>2700</v>
      </c>
      <c r="O402" s="3" t="s">
        <v>2701</v>
      </c>
      <c r="P402" s="2" t="s">
        <v>2702</v>
      </c>
      <c r="Q402" s="2" t="s">
        <v>2668</v>
      </c>
      <c r="R402" s="2" t="s">
        <v>2668</v>
      </c>
    </row>
    <row r="403" spans="1:18" ht="21.6" customHeight="1" x14ac:dyDescent="0.25">
      <c r="A403" s="1">
        <f>IFERROR(IF(B403="","",SUBTOTAL(3,$B$9:$B403)),"-")</f>
        <v>395</v>
      </c>
      <c r="B403" s="2" t="s">
        <v>2703</v>
      </c>
      <c r="C403" s="7" t="s">
        <v>2704</v>
      </c>
      <c r="D403" s="3" t="s">
        <v>110</v>
      </c>
      <c r="E403" s="4">
        <v>45017</v>
      </c>
      <c r="F403" s="4">
        <v>44986</v>
      </c>
      <c r="G403" s="8" t="s">
        <v>2705</v>
      </c>
      <c r="H403" s="5">
        <v>44587</v>
      </c>
      <c r="I403" s="3">
        <v>7</v>
      </c>
      <c r="J403" s="3" t="s">
        <v>107</v>
      </c>
      <c r="K403" s="6" t="s">
        <v>104</v>
      </c>
      <c r="L403" s="6" t="s">
        <v>105</v>
      </c>
      <c r="M403" s="3" t="s">
        <v>114</v>
      </c>
      <c r="N403" s="3" t="s">
        <v>2706</v>
      </c>
      <c r="O403" s="3" t="s">
        <v>2707</v>
      </c>
      <c r="P403" s="2" t="s">
        <v>2708</v>
      </c>
      <c r="Q403" s="2" t="s">
        <v>2668</v>
      </c>
      <c r="R403" s="2" t="s">
        <v>2668</v>
      </c>
    </row>
    <row r="404" spans="1:18" ht="21.6" customHeight="1" x14ac:dyDescent="0.25">
      <c r="A404" s="1">
        <f>IFERROR(IF(B404="","",SUBTOTAL(3,$B$9:$B404)),"-")</f>
        <v>396</v>
      </c>
      <c r="B404" s="2" t="s">
        <v>2709</v>
      </c>
      <c r="C404" s="7" t="s">
        <v>2710</v>
      </c>
      <c r="D404" s="3" t="s">
        <v>115</v>
      </c>
      <c r="E404" s="4">
        <v>44105</v>
      </c>
      <c r="F404" s="4">
        <v>44866</v>
      </c>
      <c r="G404" s="8" t="s">
        <v>2693</v>
      </c>
      <c r="H404" s="5">
        <v>44277</v>
      </c>
      <c r="I404" s="3">
        <v>7</v>
      </c>
      <c r="J404" s="3" t="s">
        <v>107</v>
      </c>
      <c r="K404" s="6" t="s">
        <v>106</v>
      </c>
      <c r="L404" s="6" t="s">
        <v>105</v>
      </c>
      <c r="M404" s="3" t="s">
        <v>114</v>
      </c>
      <c r="N404" s="3" t="s">
        <v>2711</v>
      </c>
      <c r="O404" s="3" t="s">
        <v>2712</v>
      </c>
      <c r="P404" s="2" t="s">
        <v>2713</v>
      </c>
      <c r="Q404" s="2" t="s">
        <v>2668</v>
      </c>
      <c r="R404" s="2" t="s">
        <v>2668</v>
      </c>
    </row>
    <row r="405" spans="1:18" ht="21.6" customHeight="1" x14ac:dyDescent="0.25">
      <c r="A405" s="1">
        <f>IFERROR(IF(B405="","",SUBTOTAL(3,$B$9:$B405)),"-")</f>
        <v>397</v>
      </c>
      <c r="B405" s="2" t="s">
        <v>2714</v>
      </c>
      <c r="C405" s="7" t="s">
        <v>2715</v>
      </c>
      <c r="D405" s="3" t="s">
        <v>115</v>
      </c>
      <c r="E405" s="4">
        <v>44287</v>
      </c>
      <c r="F405" s="4">
        <v>44958</v>
      </c>
      <c r="G405" s="8" t="s">
        <v>2716</v>
      </c>
      <c r="H405" s="5">
        <v>44277</v>
      </c>
      <c r="I405" s="3">
        <v>6</v>
      </c>
      <c r="J405" s="3" t="s">
        <v>107</v>
      </c>
      <c r="K405" s="6" t="s">
        <v>104</v>
      </c>
      <c r="L405" s="6" t="s">
        <v>105</v>
      </c>
      <c r="M405" s="3" t="s">
        <v>114</v>
      </c>
      <c r="N405" s="3" t="s">
        <v>2717</v>
      </c>
      <c r="O405" s="3" t="s">
        <v>2718</v>
      </c>
      <c r="P405" s="2" t="s">
        <v>2719</v>
      </c>
      <c r="Q405" s="2" t="s">
        <v>2668</v>
      </c>
      <c r="R405" s="2" t="s">
        <v>2668</v>
      </c>
    </row>
    <row r="406" spans="1:18" ht="21.6" customHeight="1" x14ac:dyDescent="0.25">
      <c r="A406" s="1">
        <f>IFERROR(IF(B406="","",SUBTOTAL(3,$B$9:$B406)),"-")</f>
        <v>398</v>
      </c>
      <c r="B406" s="2" t="s">
        <v>2720</v>
      </c>
      <c r="C406" s="7" t="s">
        <v>2721</v>
      </c>
      <c r="D406" s="3" t="s">
        <v>115</v>
      </c>
      <c r="E406" s="4">
        <v>44652</v>
      </c>
      <c r="F406" s="4">
        <v>45292</v>
      </c>
      <c r="G406" s="8" t="s">
        <v>121</v>
      </c>
      <c r="H406" s="5">
        <v>44277</v>
      </c>
      <c r="I406" s="3">
        <v>7</v>
      </c>
      <c r="J406" s="3" t="s">
        <v>120</v>
      </c>
      <c r="K406" s="6" t="s">
        <v>106</v>
      </c>
      <c r="L406" s="6" t="s">
        <v>105</v>
      </c>
      <c r="M406" s="3" t="s">
        <v>114</v>
      </c>
      <c r="N406" s="3" t="s">
        <v>2722</v>
      </c>
      <c r="O406" s="3" t="s">
        <v>2723</v>
      </c>
      <c r="P406" s="2" t="s">
        <v>2724</v>
      </c>
      <c r="Q406" s="2" t="s">
        <v>2668</v>
      </c>
      <c r="R406" s="2" t="s">
        <v>2668</v>
      </c>
    </row>
    <row r="407" spans="1:18" ht="21.6" customHeight="1" x14ac:dyDescent="0.25">
      <c r="A407" s="1">
        <f>IFERROR(IF(B407="","",SUBTOTAL(3,$B$9:$B407)),"-")</f>
        <v>399</v>
      </c>
      <c r="B407" s="2" t="s">
        <v>2725</v>
      </c>
      <c r="C407" s="7" t="s">
        <v>2726</v>
      </c>
      <c r="D407" s="3" t="s">
        <v>116</v>
      </c>
      <c r="E407" s="4">
        <v>40817</v>
      </c>
      <c r="F407" s="4">
        <v>44927</v>
      </c>
      <c r="G407" s="8" t="s">
        <v>2699</v>
      </c>
      <c r="H407" s="5">
        <v>44277</v>
      </c>
      <c r="I407" s="3">
        <v>7</v>
      </c>
      <c r="J407" s="3" t="s">
        <v>107</v>
      </c>
      <c r="K407" s="6" t="s">
        <v>106</v>
      </c>
      <c r="L407" s="6" t="s">
        <v>105</v>
      </c>
      <c r="M407" s="3" t="s">
        <v>114</v>
      </c>
      <c r="N407" s="3" t="s">
        <v>2727</v>
      </c>
      <c r="O407" s="3" t="s">
        <v>2728</v>
      </c>
      <c r="P407" s="2" t="s">
        <v>2729</v>
      </c>
      <c r="Q407" s="2" t="s">
        <v>2668</v>
      </c>
      <c r="R407" s="2" t="s">
        <v>2668</v>
      </c>
    </row>
    <row r="408" spans="1:18" ht="21.6" customHeight="1" x14ac:dyDescent="0.25">
      <c r="A408" s="1">
        <f>IFERROR(IF(B408="","",SUBTOTAL(3,$B$9:$B408)),"-")</f>
        <v>400</v>
      </c>
      <c r="B408" s="2" t="s">
        <v>2730</v>
      </c>
      <c r="C408" s="7" t="s">
        <v>2731</v>
      </c>
      <c r="D408" s="3" t="s">
        <v>116</v>
      </c>
      <c r="E408" s="4">
        <v>45017</v>
      </c>
      <c r="F408" s="4">
        <v>44986</v>
      </c>
      <c r="G408" s="8" t="s">
        <v>2732</v>
      </c>
      <c r="H408" s="5">
        <v>44277</v>
      </c>
      <c r="I408" s="3">
        <v>6</v>
      </c>
      <c r="J408" s="3" t="s">
        <v>120</v>
      </c>
      <c r="K408" s="6" t="s">
        <v>106</v>
      </c>
      <c r="L408" s="6" t="s">
        <v>105</v>
      </c>
      <c r="M408" s="3" t="s">
        <v>114</v>
      </c>
      <c r="N408" s="3" t="s">
        <v>2733</v>
      </c>
      <c r="O408" s="3" t="s">
        <v>2734</v>
      </c>
      <c r="P408" s="2" t="s">
        <v>2735</v>
      </c>
      <c r="Q408" s="2" t="s">
        <v>2668</v>
      </c>
      <c r="R408" s="2" t="s">
        <v>2668</v>
      </c>
    </row>
    <row r="409" spans="1:18" ht="21.6" customHeight="1" x14ac:dyDescent="0.25">
      <c r="A409" s="1">
        <f>IFERROR(IF(B409="","",SUBTOTAL(3,$B$9:$B409)),"-")</f>
        <v>401</v>
      </c>
      <c r="B409" s="2" t="s">
        <v>2736</v>
      </c>
      <c r="C409" s="7" t="s">
        <v>2737</v>
      </c>
      <c r="D409" s="3" t="s">
        <v>116</v>
      </c>
      <c r="E409" s="4">
        <v>45017</v>
      </c>
      <c r="F409" s="4">
        <v>44621</v>
      </c>
      <c r="G409" s="8" t="s">
        <v>689</v>
      </c>
      <c r="H409" s="5">
        <v>44277</v>
      </c>
      <c r="I409" s="3">
        <v>5</v>
      </c>
      <c r="J409" s="3" t="s">
        <v>118</v>
      </c>
      <c r="K409" s="6" t="s">
        <v>106</v>
      </c>
      <c r="L409" s="6" t="s">
        <v>105</v>
      </c>
      <c r="M409" s="3" t="s">
        <v>114</v>
      </c>
      <c r="N409" s="3" t="s">
        <v>2738</v>
      </c>
      <c r="O409" s="3" t="s">
        <v>2739</v>
      </c>
      <c r="P409" s="2" t="s">
        <v>2740</v>
      </c>
      <c r="Q409" s="2" t="s">
        <v>2668</v>
      </c>
      <c r="R409" s="2" t="s">
        <v>2668</v>
      </c>
    </row>
    <row r="410" spans="1:18" ht="21.6" customHeight="1" x14ac:dyDescent="0.25">
      <c r="A410" s="1">
        <f>IFERROR(IF(B410="","",SUBTOTAL(3,$B$9:$B410)),"-")</f>
        <v>402</v>
      </c>
      <c r="B410" s="2" t="s">
        <v>2741</v>
      </c>
      <c r="C410" s="7" t="s">
        <v>2742</v>
      </c>
      <c r="D410" s="3" t="s">
        <v>116</v>
      </c>
      <c r="E410" s="4">
        <v>45017</v>
      </c>
      <c r="F410" s="4">
        <v>44986</v>
      </c>
      <c r="G410" s="8" t="s">
        <v>121</v>
      </c>
      <c r="H410" s="5">
        <v>44294</v>
      </c>
      <c r="I410" s="3">
        <v>7</v>
      </c>
      <c r="J410" s="3" t="s">
        <v>107</v>
      </c>
      <c r="K410" s="6" t="s">
        <v>106</v>
      </c>
      <c r="L410" s="6" t="s">
        <v>105</v>
      </c>
      <c r="M410" s="3" t="s">
        <v>114</v>
      </c>
      <c r="N410" s="3" t="s">
        <v>2743</v>
      </c>
      <c r="O410" s="3" t="s">
        <v>2744</v>
      </c>
      <c r="P410" s="2" t="s">
        <v>2745</v>
      </c>
      <c r="Q410" s="2" t="s">
        <v>2668</v>
      </c>
      <c r="R410" s="2" t="s">
        <v>2668</v>
      </c>
    </row>
    <row r="411" spans="1:18" ht="21.6" customHeight="1" x14ac:dyDescent="0.25">
      <c r="A411" s="1">
        <f>IFERROR(IF(B411="","",SUBTOTAL(3,$B$9:$B411)),"-")</f>
        <v>403</v>
      </c>
      <c r="B411" s="2" t="s">
        <v>2746</v>
      </c>
      <c r="C411" s="7" t="s">
        <v>2747</v>
      </c>
      <c r="D411" s="3" t="s">
        <v>116</v>
      </c>
      <c r="E411" s="4">
        <v>45200</v>
      </c>
      <c r="F411" s="4">
        <v>44986</v>
      </c>
      <c r="G411" s="8" t="s">
        <v>2716</v>
      </c>
      <c r="H411" s="5">
        <v>45012</v>
      </c>
      <c r="I411" s="3">
        <v>6</v>
      </c>
      <c r="J411" s="3" t="s">
        <v>120</v>
      </c>
      <c r="K411" s="6" t="s">
        <v>104</v>
      </c>
      <c r="L411" s="6" t="s">
        <v>105</v>
      </c>
      <c r="M411" s="3" t="s">
        <v>114</v>
      </c>
      <c r="N411" s="3" t="s">
        <v>2748</v>
      </c>
      <c r="O411" s="3" t="s">
        <v>2749</v>
      </c>
      <c r="P411" s="2" t="s">
        <v>2750</v>
      </c>
      <c r="Q411" s="2" t="s">
        <v>2668</v>
      </c>
      <c r="R411" s="2" t="s">
        <v>2668</v>
      </c>
    </row>
    <row r="412" spans="1:18" ht="21.6" customHeight="1" x14ac:dyDescent="0.25">
      <c r="A412" s="1">
        <f>IFERROR(IF(B412="","",SUBTOTAL(3,$B$9:$B412)),"-")</f>
        <v>404</v>
      </c>
      <c r="B412" s="2" t="s">
        <v>2751</v>
      </c>
      <c r="C412" s="7" t="s">
        <v>2752</v>
      </c>
      <c r="D412" s="3" t="s">
        <v>582</v>
      </c>
      <c r="E412" s="4">
        <v>44835</v>
      </c>
      <c r="F412" s="4">
        <v>45292</v>
      </c>
      <c r="G412" s="8" t="s">
        <v>2753</v>
      </c>
      <c r="H412" s="5">
        <v>44799</v>
      </c>
      <c r="I412" s="3">
        <v>5</v>
      </c>
      <c r="J412" s="3" t="s">
        <v>118</v>
      </c>
      <c r="K412" s="6" t="s">
        <v>104</v>
      </c>
      <c r="L412" s="6" t="s">
        <v>105</v>
      </c>
      <c r="M412" s="3" t="s">
        <v>114</v>
      </c>
      <c r="N412" s="3" t="s">
        <v>2754</v>
      </c>
      <c r="O412" s="3" t="s">
        <v>2755</v>
      </c>
      <c r="P412" s="2" t="s">
        <v>2756</v>
      </c>
      <c r="Q412" s="2" t="s">
        <v>2668</v>
      </c>
      <c r="R412" s="2" t="s">
        <v>2668</v>
      </c>
    </row>
    <row r="413" spans="1:18" ht="21.6" customHeight="1" x14ac:dyDescent="0.25">
      <c r="A413" s="1">
        <f>IFERROR(IF(B413="","",SUBTOTAL(3,$B$9:$B413)),"-")</f>
        <v>405</v>
      </c>
      <c r="B413" s="2" t="s">
        <v>2757</v>
      </c>
      <c r="C413" s="7" t="s">
        <v>2758</v>
      </c>
      <c r="D413" s="3" t="s">
        <v>644</v>
      </c>
      <c r="E413" s="4">
        <v>45017</v>
      </c>
      <c r="F413" s="4">
        <v>44927</v>
      </c>
      <c r="G413" s="8" t="s">
        <v>612</v>
      </c>
      <c r="H413" s="5">
        <v>44277</v>
      </c>
      <c r="I413" s="3">
        <v>5</v>
      </c>
      <c r="J413" s="3" t="s">
        <v>118</v>
      </c>
      <c r="K413" s="6" t="s">
        <v>104</v>
      </c>
      <c r="L413" s="6" t="s">
        <v>105</v>
      </c>
      <c r="M413" s="3" t="s">
        <v>114</v>
      </c>
      <c r="N413" s="3" t="s">
        <v>2759</v>
      </c>
      <c r="O413" s="3" t="s">
        <v>2760</v>
      </c>
      <c r="P413" s="2" t="s">
        <v>2761</v>
      </c>
      <c r="Q413" s="2" t="s">
        <v>2668</v>
      </c>
      <c r="R413" s="2" t="s">
        <v>2668</v>
      </c>
    </row>
    <row r="414" spans="1:18" ht="21.6" customHeight="1" x14ac:dyDescent="0.25">
      <c r="A414" s="1">
        <f>IFERROR(IF(B414="","",SUBTOTAL(3,$B$9:$B414)),"-")</f>
        <v>406</v>
      </c>
      <c r="B414" s="2" t="s">
        <v>2762</v>
      </c>
      <c r="C414" s="7" t="s">
        <v>2763</v>
      </c>
      <c r="D414" s="3" t="s">
        <v>1007</v>
      </c>
      <c r="E414" s="4">
        <v>44652</v>
      </c>
      <c r="F414" s="4">
        <v>44927</v>
      </c>
      <c r="G414" s="8" t="s">
        <v>619</v>
      </c>
      <c r="H414" s="5">
        <v>44277</v>
      </c>
      <c r="I414" s="3">
        <v>1</v>
      </c>
      <c r="J414" s="3" t="s">
        <v>118</v>
      </c>
      <c r="K414" s="6" t="s">
        <v>104</v>
      </c>
      <c r="L414" s="6" t="s">
        <v>105</v>
      </c>
      <c r="M414" s="3" t="s">
        <v>114</v>
      </c>
      <c r="N414" s="3" t="s">
        <v>2764</v>
      </c>
      <c r="O414" s="3" t="s">
        <v>2765</v>
      </c>
      <c r="P414" s="2" t="s">
        <v>2766</v>
      </c>
      <c r="Q414" s="2" t="s">
        <v>2668</v>
      </c>
      <c r="R414" s="2" t="s">
        <v>2668</v>
      </c>
    </row>
    <row r="415" spans="1:18" ht="21.6" customHeight="1" x14ac:dyDescent="0.25">
      <c r="A415" s="1">
        <f>IFERROR(IF(B415="","",SUBTOTAL(3,$B$9:$B415)),"-")</f>
        <v>407</v>
      </c>
      <c r="B415" s="2" t="s">
        <v>2767</v>
      </c>
      <c r="C415" s="7" t="s">
        <v>2768</v>
      </c>
      <c r="D415" s="3" t="s">
        <v>515</v>
      </c>
      <c r="E415" s="4">
        <v>45017</v>
      </c>
      <c r="F415" s="4">
        <v>44958</v>
      </c>
      <c r="G415" s="8" t="s">
        <v>1801</v>
      </c>
      <c r="H415" s="5">
        <v>44470</v>
      </c>
      <c r="I415" s="3">
        <v>14</v>
      </c>
      <c r="J415" s="3" t="s">
        <v>2769</v>
      </c>
      <c r="K415" s="6" t="s">
        <v>104</v>
      </c>
      <c r="L415" s="6" t="s">
        <v>105</v>
      </c>
      <c r="M415" s="3" t="s">
        <v>517</v>
      </c>
      <c r="N415" s="3" t="s">
        <v>2770</v>
      </c>
      <c r="O415" s="3" t="s">
        <v>2771</v>
      </c>
      <c r="P415" s="2" t="s">
        <v>2772</v>
      </c>
      <c r="Q415" s="2" t="s">
        <v>2773</v>
      </c>
      <c r="R415" s="2" t="s">
        <v>2773</v>
      </c>
    </row>
    <row r="416" spans="1:18" ht="21.6" customHeight="1" x14ac:dyDescent="0.25">
      <c r="A416" s="1">
        <f>IFERROR(IF(B416="","",SUBTOTAL(3,$B$9:$B416)),"-")</f>
        <v>408</v>
      </c>
      <c r="B416" s="2" t="s">
        <v>2774</v>
      </c>
      <c r="C416" s="7" t="s">
        <v>2775</v>
      </c>
      <c r="D416" s="3" t="s">
        <v>108</v>
      </c>
      <c r="E416" s="4">
        <v>42095</v>
      </c>
      <c r="F416" s="4">
        <v>45200</v>
      </c>
      <c r="G416" s="8" t="s">
        <v>1808</v>
      </c>
      <c r="H416" s="5">
        <v>44747</v>
      </c>
      <c r="I416" s="3">
        <v>12</v>
      </c>
      <c r="J416" s="3" t="s">
        <v>103</v>
      </c>
      <c r="K416" s="6" t="s">
        <v>104</v>
      </c>
      <c r="L416" s="6" t="s">
        <v>105</v>
      </c>
      <c r="M416" s="3" t="s">
        <v>109</v>
      </c>
      <c r="N416" s="3" t="s">
        <v>2776</v>
      </c>
      <c r="O416" s="3" t="s">
        <v>2777</v>
      </c>
      <c r="P416" s="2" t="s">
        <v>2778</v>
      </c>
      <c r="Q416" s="2" t="s">
        <v>2773</v>
      </c>
      <c r="R416" s="2" t="s">
        <v>2773</v>
      </c>
    </row>
    <row r="417" spans="1:18" ht="21.6" customHeight="1" x14ac:dyDescent="0.25">
      <c r="A417" s="1">
        <f>IFERROR(IF(B417="","",SUBTOTAL(3,$B$9:$B417)),"-")</f>
        <v>409</v>
      </c>
      <c r="B417" s="2" t="s">
        <v>2779</v>
      </c>
      <c r="C417" s="7" t="s">
        <v>2780</v>
      </c>
      <c r="D417" s="3" t="s">
        <v>122</v>
      </c>
      <c r="E417" s="4">
        <v>44652</v>
      </c>
      <c r="F417" s="4">
        <v>44621</v>
      </c>
      <c r="G417" s="8" t="s">
        <v>2781</v>
      </c>
      <c r="H417" s="5">
        <v>44200</v>
      </c>
      <c r="I417" s="3">
        <v>11</v>
      </c>
      <c r="J417" s="3" t="s">
        <v>107</v>
      </c>
      <c r="K417" s="6" t="s">
        <v>106</v>
      </c>
      <c r="L417" s="6" t="s">
        <v>105</v>
      </c>
      <c r="M417" s="3" t="s">
        <v>124</v>
      </c>
      <c r="N417" s="3" t="s">
        <v>2782</v>
      </c>
      <c r="O417" s="3" t="s">
        <v>2783</v>
      </c>
      <c r="P417" s="2" t="s">
        <v>2784</v>
      </c>
      <c r="Q417" s="2" t="s">
        <v>2773</v>
      </c>
      <c r="R417" s="2" t="s">
        <v>2773</v>
      </c>
    </row>
    <row r="418" spans="1:18" ht="21.6" customHeight="1" x14ac:dyDescent="0.25">
      <c r="A418" s="1">
        <f>IFERROR(IF(B418="","",SUBTOTAL(3,$B$9:$B418)),"-")</f>
        <v>410</v>
      </c>
      <c r="B418" s="2" t="s">
        <v>2785</v>
      </c>
      <c r="C418" s="7" t="s">
        <v>2786</v>
      </c>
      <c r="D418" s="3" t="s">
        <v>113</v>
      </c>
      <c r="E418" s="4">
        <v>44652</v>
      </c>
      <c r="F418" s="4">
        <v>45292</v>
      </c>
      <c r="G418" s="8" t="s">
        <v>2787</v>
      </c>
      <c r="H418" s="5">
        <v>44778</v>
      </c>
      <c r="I418" s="3">
        <v>11</v>
      </c>
      <c r="J418" s="3" t="s">
        <v>107</v>
      </c>
      <c r="K418" s="6" t="s">
        <v>104</v>
      </c>
      <c r="L418" s="6" t="s">
        <v>105</v>
      </c>
      <c r="M418" s="3" t="s">
        <v>124</v>
      </c>
      <c r="N418" s="3" t="s">
        <v>2788</v>
      </c>
      <c r="O418" s="3" t="s">
        <v>2789</v>
      </c>
      <c r="P418" s="2" t="s">
        <v>2790</v>
      </c>
      <c r="Q418" s="2" t="s">
        <v>2773</v>
      </c>
      <c r="R418" s="2" t="s">
        <v>2773</v>
      </c>
    </row>
    <row r="419" spans="1:18" ht="21.6" customHeight="1" x14ac:dyDescent="0.25">
      <c r="A419" s="1">
        <f>IFERROR(IF(B419="","",SUBTOTAL(3,$B$9:$B419)),"-")</f>
        <v>411</v>
      </c>
      <c r="B419" s="2" t="s">
        <v>2791</v>
      </c>
      <c r="C419" s="7" t="s">
        <v>2792</v>
      </c>
      <c r="D419" s="3" t="s">
        <v>113</v>
      </c>
      <c r="E419" s="4">
        <v>43922</v>
      </c>
      <c r="F419" s="4">
        <v>44621</v>
      </c>
      <c r="G419" s="8" t="s">
        <v>123</v>
      </c>
      <c r="H419" s="5">
        <v>42732</v>
      </c>
      <c r="I419" s="3">
        <v>9</v>
      </c>
      <c r="J419" s="3" t="s">
        <v>107</v>
      </c>
      <c r="K419" s="6" t="s">
        <v>106</v>
      </c>
      <c r="L419" s="6" t="s">
        <v>105</v>
      </c>
      <c r="M419" s="3" t="s">
        <v>112</v>
      </c>
      <c r="N419" s="3" t="s">
        <v>2793</v>
      </c>
      <c r="O419" s="3" t="s">
        <v>2794</v>
      </c>
      <c r="P419" s="2" t="s">
        <v>2795</v>
      </c>
      <c r="Q419" s="2" t="s">
        <v>2773</v>
      </c>
      <c r="R419" s="2" t="s">
        <v>2773</v>
      </c>
    </row>
    <row r="420" spans="1:18" ht="21.6" customHeight="1" x14ac:dyDescent="0.25">
      <c r="A420" s="1">
        <f>IFERROR(IF(B420="","",SUBTOTAL(3,$B$9:$B420)),"-")</f>
        <v>412</v>
      </c>
      <c r="B420" s="2" t="s">
        <v>2796</v>
      </c>
      <c r="C420" s="7" t="s">
        <v>2797</v>
      </c>
      <c r="D420" s="3" t="s">
        <v>113</v>
      </c>
      <c r="E420" s="4">
        <v>44287</v>
      </c>
      <c r="F420" s="4">
        <v>44652</v>
      </c>
      <c r="G420" s="8" t="s">
        <v>2798</v>
      </c>
      <c r="H420" s="5">
        <v>44747</v>
      </c>
      <c r="I420" s="3">
        <v>9</v>
      </c>
      <c r="J420" s="3" t="s">
        <v>103</v>
      </c>
      <c r="K420" s="6" t="s">
        <v>106</v>
      </c>
      <c r="L420" s="6" t="s">
        <v>105</v>
      </c>
      <c r="M420" s="3" t="s">
        <v>112</v>
      </c>
      <c r="N420" s="3" t="s">
        <v>2799</v>
      </c>
      <c r="O420" s="3" t="s">
        <v>2800</v>
      </c>
      <c r="P420" s="2" t="s">
        <v>2801</v>
      </c>
      <c r="Q420" s="2" t="s">
        <v>2773</v>
      </c>
      <c r="R420" s="2" t="s">
        <v>2773</v>
      </c>
    </row>
    <row r="421" spans="1:18" ht="21.6" customHeight="1" x14ac:dyDescent="0.25">
      <c r="A421" s="1">
        <f>IFERROR(IF(B421="","",SUBTOTAL(3,$B$9:$B421)),"-")</f>
        <v>413</v>
      </c>
      <c r="B421" s="2" t="s">
        <v>2802</v>
      </c>
      <c r="C421" s="7" t="s">
        <v>2803</v>
      </c>
      <c r="D421" s="3" t="s">
        <v>113</v>
      </c>
      <c r="E421" s="4">
        <v>44835</v>
      </c>
      <c r="F421" s="4">
        <v>45292</v>
      </c>
      <c r="G421" s="8" t="s">
        <v>2804</v>
      </c>
      <c r="H421" s="5">
        <v>44314</v>
      </c>
      <c r="I421" s="3">
        <v>9</v>
      </c>
      <c r="J421" s="3" t="s">
        <v>107</v>
      </c>
      <c r="K421" s="6" t="s">
        <v>106</v>
      </c>
      <c r="L421" s="6" t="s">
        <v>105</v>
      </c>
      <c r="M421" s="3" t="s">
        <v>112</v>
      </c>
      <c r="N421" s="3" t="s">
        <v>2805</v>
      </c>
      <c r="O421" s="3" t="s">
        <v>2806</v>
      </c>
      <c r="P421" s="2" t="s">
        <v>2807</v>
      </c>
      <c r="Q421" s="2" t="s">
        <v>2773</v>
      </c>
      <c r="R421" s="2" t="s">
        <v>2773</v>
      </c>
    </row>
    <row r="422" spans="1:18" ht="21.6" customHeight="1" x14ac:dyDescent="0.25">
      <c r="A422" s="1">
        <f>IFERROR(IF(B422="","",SUBTOTAL(3,$B$9:$B422)),"-")</f>
        <v>414</v>
      </c>
      <c r="B422" s="2" t="s">
        <v>2808</v>
      </c>
      <c r="C422" s="7" t="s">
        <v>2809</v>
      </c>
      <c r="D422" s="3" t="s">
        <v>122</v>
      </c>
      <c r="E422" s="4">
        <v>44105</v>
      </c>
      <c r="F422" s="4">
        <v>44593</v>
      </c>
      <c r="G422" s="8" t="s">
        <v>2810</v>
      </c>
      <c r="H422" s="5">
        <v>44200</v>
      </c>
      <c r="I422" s="3">
        <v>9</v>
      </c>
      <c r="J422" s="3" t="s">
        <v>103</v>
      </c>
      <c r="K422" s="6" t="s">
        <v>106</v>
      </c>
      <c r="L422" s="6" t="s">
        <v>105</v>
      </c>
      <c r="M422" s="3" t="s">
        <v>112</v>
      </c>
      <c r="N422" s="3" t="s">
        <v>2811</v>
      </c>
      <c r="O422" s="3" t="s">
        <v>2812</v>
      </c>
      <c r="P422" s="2" t="s">
        <v>2813</v>
      </c>
      <c r="Q422" s="2" t="s">
        <v>2773</v>
      </c>
      <c r="R422" s="2" t="s">
        <v>2773</v>
      </c>
    </row>
    <row r="423" spans="1:18" ht="21.6" customHeight="1" x14ac:dyDescent="0.25">
      <c r="A423" s="1">
        <f>IFERROR(IF(B423="","",SUBTOTAL(3,$B$9:$B423)),"-")</f>
        <v>415</v>
      </c>
      <c r="B423" s="2" t="s">
        <v>2814</v>
      </c>
      <c r="C423" s="7" t="s">
        <v>2815</v>
      </c>
      <c r="D423" s="3" t="s">
        <v>110</v>
      </c>
      <c r="E423" s="4">
        <v>44835</v>
      </c>
      <c r="F423" s="4">
        <v>44927</v>
      </c>
      <c r="G423" s="8" t="s">
        <v>2816</v>
      </c>
      <c r="H423" s="5">
        <v>44747</v>
      </c>
      <c r="I423" s="3">
        <v>9</v>
      </c>
      <c r="J423" s="3" t="s">
        <v>107</v>
      </c>
      <c r="K423" s="6" t="s">
        <v>106</v>
      </c>
      <c r="L423" s="6" t="s">
        <v>105</v>
      </c>
      <c r="M423" s="3" t="s">
        <v>112</v>
      </c>
      <c r="N423" s="3" t="s">
        <v>2817</v>
      </c>
      <c r="O423" s="3" t="s">
        <v>2818</v>
      </c>
      <c r="P423" s="2" t="s">
        <v>2819</v>
      </c>
      <c r="Q423" s="2" t="s">
        <v>2773</v>
      </c>
      <c r="R423" s="2" t="s">
        <v>2773</v>
      </c>
    </row>
    <row r="424" spans="1:18" ht="21.6" customHeight="1" x14ac:dyDescent="0.25">
      <c r="A424" s="1">
        <f>IFERROR(IF(B424="","",SUBTOTAL(3,$B$9:$B424)),"-")</f>
        <v>416</v>
      </c>
      <c r="B424" s="2" t="s">
        <v>2820</v>
      </c>
      <c r="C424" s="7" t="s">
        <v>2821</v>
      </c>
      <c r="D424" s="3" t="s">
        <v>110</v>
      </c>
      <c r="E424" s="4">
        <v>44835</v>
      </c>
      <c r="F424" s="4">
        <v>44927</v>
      </c>
      <c r="G424" s="8" t="s">
        <v>2822</v>
      </c>
      <c r="H424" s="5">
        <v>44314</v>
      </c>
      <c r="I424" s="3">
        <v>8</v>
      </c>
      <c r="J424" s="3" t="s">
        <v>107</v>
      </c>
      <c r="K424" s="6" t="s">
        <v>106</v>
      </c>
      <c r="L424" s="6" t="s">
        <v>105</v>
      </c>
      <c r="M424" s="3" t="s">
        <v>112</v>
      </c>
      <c r="N424" s="3" t="s">
        <v>2823</v>
      </c>
      <c r="O424" s="3" t="s">
        <v>2824</v>
      </c>
      <c r="P424" s="2" t="s">
        <v>2825</v>
      </c>
      <c r="Q424" s="2" t="s">
        <v>2773</v>
      </c>
      <c r="R424" s="2" t="s">
        <v>2773</v>
      </c>
    </row>
    <row r="425" spans="1:18" ht="21.6" customHeight="1" x14ac:dyDescent="0.25">
      <c r="A425" s="1">
        <f>IFERROR(IF(B425="","",SUBTOTAL(3,$B$9:$B425)),"-")</f>
        <v>417</v>
      </c>
      <c r="B425" s="2" t="s">
        <v>2826</v>
      </c>
      <c r="C425" s="7" t="s">
        <v>2827</v>
      </c>
      <c r="D425" s="3" t="s">
        <v>113</v>
      </c>
      <c r="E425" s="4">
        <v>41000</v>
      </c>
      <c r="F425" s="4">
        <v>44621</v>
      </c>
      <c r="G425" s="8" t="s">
        <v>2828</v>
      </c>
      <c r="H425" s="5">
        <v>42732</v>
      </c>
      <c r="I425" s="3">
        <v>9</v>
      </c>
      <c r="J425" s="3" t="s">
        <v>107</v>
      </c>
      <c r="K425" s="6" t="s">
        <v>106</v>
      </c>
      <c r="L425" s="6" t="s">
        <v>105</v>
      </c>
      <c r="M425" s="3" t="s">
        <v>112</v>
      </c>
      <c r="N425" s="3" t="s">
        <v>2829</v>
      </c>
      <c r="O425" s="3" t="s">
        <v>2830</v>
      </c>
      <c r="P425" s="2" t="s">
        <v>2831</v>
      </c>
      <c r="Q425" s="2" t="s">
        <v>2773</v>
      </c>
      <c r="R425" s="2" t="s">
        <v>2773</v>
      </c>
    </row>
    <row r="426" spans="1:18" ht="21.6" customHeight="1" x14ac:dyDescent="0.25">
      <c r="A426" s="1">
        <f>IFERROR(IF(B426="","",SUBTOTAL(3,$B$9:$B426)),"-")</f>
        <v>418</v>
      </c>
      <c r="B426" s="2" t="s">
        <v>2832</v>
      </c>
      <c r="C426" s="7" t="s">
        <v>2833</v>
      </c>
      <c r="D426" s="3" t="s">
        <v>122</v>
      </c>
      <c r="E426" s="4">
        <v>39356</v>
      </c>
      <c r="F426" s="4">
        <v>44958</v>
      </c>
      <c r="G426" s="8" t="s">
        <v>117</v>
      </c>
      <c r="H426" s="5">
        <v>44407</v>
      </c>
      <c r="I426" s="3">
        <v>5</v>
      </c>
      <c r="J426" s="3" t="s">
        <v>107</v>
      </c>
      <c r="K426" s="6" t="s">
        <v>104</v>
      </c>
      <c r="L426" s="6" t="s">
        <v>105</v>
      </c>
      <c r="M426" s="3" t="s">
        <v>114</v>
      </c>
      <c r="N426" s="3" t="s">
        <v>2834</v>
      </c>
      <c r="O426" s="3" t="s">
        <v>2835</v>
      </c>
      <c r="P426" s="2" t="s">
        <v>2836</v>
      </c>
      <c r="Q426" s="2" t="s">
        <v>2773</v>
      </c>
      <c r="R426" s="2" t="s">
        <v>2773</v>
      </c>
    </row>
    <row r="427" spans="1:18" ht="21.6" customHeight="1" x14ac:dyDescent="0.25">
      <c r="A427" s="1">
        <f>IFERROR(IF(B427="","",SUBTOTAL(3,$B$9:$B427)),"-")</f>
        <v>419</v>
      </c>
      <c r="B427" s="2" t="s">
        <v>2837</v>
      </c>
      <c r="C427" s="7" t="s">
        <v>2838</v>
      </c>
      <c r="D427" s="3" t="s">
        <v>113</v>
      </c>
      <c r="E427" s="4">
        <v>42278</v>
      </c>
      <c r="F427" s="4">
        <v>44986</v>
      </c>
      <c r="G427" s="8" t="s">
        <v>689</v>
      </c>
      <c r="H427" s="5">
        <v>44277</v>
      </c>
      <c r="I427" s="3">
        <v>5</v>
      </c>
      <c r="J427" s="3" t="s">
        <v>118</v>
      </c>
      <c r="K427" s="6" t="s">
        <v>104</v>
      </c>
      <c r="L427" s="6" t="s">
        <v>105</v>
      </c>
      <c r="M427" s="3" t="s">
        <v>114</v>
      </c>
      <c r="N427" s="3" t="s">
        <v>2839</v>
      </c>
      <c r="O427" s="3" t="s">
        <v>2840</v>
      </c>
      <c r="P427" s="2" t="s">
        <v>2841</v>
      </c>
      <c r="Q427" s="2" t="s">
        <v>2773</v>
      </c>
      <c r="R427" s="2" t="s">
        <v>2773</v>
      </c>
    </row>
    <row r="428" spans="1:18" ht="21.6" customHeight="1" x14ac:dyDescent="0.25">
      <c r="A428" s="1">
        <f>IFERROR(IF(B428="","",SUBTOTAL(3,$B$9:$B428)),"-")</f>
        <v>420</v>
      </c>
      <c r="B428" s="2" t="s">
        <v>2842</v>
      </c>
      <c r="C428" s="7" t="s">
        <v>2843</v>
      </c>
      <c r="D428" s="3" t="s">
        <v>113</v>
      </c>
      <c r="E428" s="4">
        <v>43556</v>
      </c>
      <c r="F428" s="4">
        <v>44774</v>
      </c>
      <c r="G428" s="8" t="s">
        <v>2844</v>
      </c>
      <c r="H428" s="5">
        <v>44277</v>
      </c>
      <c r="I428" s="3">
        <v>7</v>
      </c>
      <c r="J428" s="3" t="s">
        <v>107</v>
      </c>
      <c r="K428" s="6" t="s">
        <v>104</v>
      </c>
      <c r="L428" s="6" t="s">
        <v>105</v>
      </c>
      <c r="M428" s="3" t="s">
        <v>114</v>
      </c>
      <c r="N428" s="3" t="s">
        <v>2845</v>
      </c>
      <c r="O428" s="3" t="s">
        <v>2846</v>
      </c>
      <c r="P428" s="2" t="s">
        <v>2847</v>
      </c>
      <c r="Q428" s="2" t="s">
        <v>2773</v>
      </c>
      <c r="R428" s="2" t="s">
        <v>2773</v>
      </c>
    </row>
    <row r="429" spans="1:18" ht="21.6" customHeight="1" x14ac:dyDescent="0.25">
      <c r="A429" s="1">
        <f>IFERROR(IF(B429="","",SUBTOTAL(3,$B$9:$B429)),"-")</f>
        <v>421</v>
      </c>
      <c r="B429" s="2" t="s">
        <v>2848</v>
      </c>
      <c r="C429" s="7" t="s">
        <v>2849</v>
      </c>
      <c r="D429" s="3" t="s">
        <v>113</v>
      </c>
      <c r="E429" s="4">
        <v>44105</v>
      </c>
      <c r="F429" s="4">
        <v>45139</v>
      </c>
      <c r="G429" s="8" t="s">
        <v>2850</v>
      </c>
      <c r="H429" s="5">
        <v>44277</v>
      </c>
      <c r="I429" s="3">
        <v>7</v>
      </c>
      <c r="J429" s="3" t="s">
        <v>107</v>
      </c>
      <c r="K429" s="6" t="s">
        <v>106</v>
      </c>
      <c r="L429" s="6" t="s">
        <v>105</v>
      </c>
      <c r="M429" s="3" t="s">
        <v>114</v>
      </c>
      <c r="N429" s="3" t="s">
        <v>2851</v>
      </c>
      <c r="O429" s="3" t="s">
        <v>2852</v>
      </c>
      <c r="P429" s="2" t="s">
        <v>2853</v>
      </c>
      <c r="Q429" s="2" t="s">
        <v>2773</v>
      </c>
      <c r="R429" s="2" t="s">
        <v>2773</v>
      </c>
    </row>
    <row r="430" spans="1:18" ht="21.6" customHeight="1" x14ac:dyDescent="0.25">
      <c r="A430" s="1">
        <f>IFERROR(IF(B430="","",SUBTOTAL(3,$B$9:$B430)),"-")</f>
        <v>422</v>
      </c>
      <c r="B430" s="2" t="s">
        <v>2854</v>
      </c>
      <c r="C430" s="7" t="s">
        <v>2855</v>
      </c>
      <c r="D430" s="3" t="s">
        <v>113</v>
      </c>
      <c r="E430" s="4">
        <v>44652</v>
      </c>
      <c r="F430" s="4">
        <v>44927</v>
      </c>
      <c r="G430" s="8" t="s">
        <v>2856</v>
      </c>
      <c r="H430" s="5">
        <v>45170</v>
      </c>
      <c r="I430" s="3">
        <v>7</v>
      </c>
      <c r="J430" s="3" t="s">
        <v>103</v>
      </c>
      <c r="K430" s="6" t="s">
        <v>104</v>
      </c>
      <c r="L430" s="6" t="s">
        <v>105</v>
      </c>
      <c r="M430" s="3" t="s">
        <v>114</v>
      </c>
      <c r="N430" s="3" t="s">
        <v>2857</v>
      </c>
      <c r="O430" s="3" t="s">
        <v>2858</v>
      </c>
      <c r="P430" s="2" t="s">
        <v>2859</v>
      </c>
      <c r="Q430" s="2" t="s">
        <v>2773</v>
      </c>
      <c r="R430" s="2" t="s">
        <v>2773</v>
      </c>
    </row>
    <row r="431" spans="1:18" ht="21.6" customHeight="1" x14ac:dyDescent="0.25">
      <c r="A431" s="1">
        <f>IFERROR(IF(B431="","",SUBTOTAL(3,$B$9:$B431)),"-")</f>
        <v>423</v>
      </c>
      <c r="B431" s="2" t="s">
        <v>2860</v>
      </c>
      <c r="C431" s="7" t="s">
        <v>2861</v>
      </c>
      <c r="D431" s="3" t="s">
        <v>113</v>
      </c>
      <c r="E431" s="4">
        <v>45200</v>
      </c>
      <c r="F431" s="4">
        <v>44927</v>
      </c>
      <c r="G431" s="8" t="s">
        <v>1154</v>
      </c>
      <c r="H431" s="5">
        <v>44277</v>
      </c>
      <c r="I431" s="3">
        <v>7</v>
      </c>
      <c r="J431" s="3" t="s">
        <v>107</v>
      </c>
      <c r="K431" s="6" t="s">
        <v>106</v>
      </c>
      <c r="L431" s="6" t="s">
        <v>105</v>
      </c>
      <c r="M431" s="3" t="s">
        <v>114</v>
      </c>
      <c r="N431" s="3" t="s">
        <v>2862</v>
      </c>
      <c r="O431" s="3">
        <v>81977507200</v>
      </c>
      <c r="P431" s="2" t="s">
        <v>2863</v>
      </c>
      <c r="Q431" s="2" t="s">
        <v>2773</v>
      </c>
      <c r="R431" s="2" t="s">
        <v>2773</v>
      </c>
    </row>
    <row r="432" spans="1:18" ht="21.6" customHeight="1" x14ac:dyDescent="0.25">
      <c r="A432" s="1">
        <f>IFERROR(IF(B432="","",SUBTOTAL(3,$B$9:$B432)),"-")</f>
        <v>424</v>
      </c>
      <c r="B432" s="2" t="s">
        <v>2864</v>
      </c>
      <c r="C432" s="7" t="s">
        <v>2865</v>
      </c>
      <c r="D432" s="3" t="s">
        <v>110</v>
      </c>
      <c r="E432" s="4">
        <v>44105</v>
      </c>
      <c r="F432" s="4">
        <v>44927</v>
      </c>
      <c r="G432" s="8" t="s">
        <v>2866</v>
      </c>
      <c r="H432" s="5">
        <v>45170</v>
      </c>
      <c r="I432" s="3">
        <v>7</v>
      </c>
      <c r="J432" s="3" t="s">
        <v>107</v>
      </c>
      <c r="K432" s="6" t="s">
        <v>106</v>
      </c>
      <c r="L432" s="6" t="s">
        <v>105</v>
      </c>
      <c r="M432" s="3" t="s">
        <v>114</v>
      </c>
      <c r="N432" s="3" t="s">
        <v>2867</v>
      </c>
      <c r="O432" s="3" t="s">
        <v>2868</v>
      </c>
      <c r="P432" s="2" t="s">
        <v>2869</v>
      </c>
      <c r="Q432" s="2" t="s">
        <v>2773</v>
      </c>
      <c r="R432" s="2" t="s">
        <v>2773</v>
      </c>
    </row>
    <row r="433" spans="1:18" ht="21.6" customHeight="1" x14ac:dyDescent="0.25">
      <c r="A433" s="1">
        <f>IFERROR(IF(B433="","",SUBTOTAL(3,$B$9:$B433)),"-")</f>
        <v>425</v>
      </c>
      <c r="B433" s="2" t="s">
        <v>2870</v>
      </c>
      <c r="C433" s="7" t="s">
        <v>2871</v>
      </c>
      <c r="D433" s="3" t="s">
        <v>110</v>
      </c>
      <c r="E433" s="4">
        <v>44835</v>
      </c>
      <c r="F433" s="4">
        <v>44713</v>
      </c>
      <c r="G433" s="8" t="s">
        <v>2872</v>
      </c>
      <c r="H433" s="5">
        <v>44277</v>
      </c>
      <c r="I433" s="3">
        <v>7</v>
      </c>
      <c r="J433" s="3" t="s">
        <v>103</v>
      </c>
      <c r="K433" s="6" t="s">
        <v>106</v>
      </c>
      <c r="L433" s="6" t="s">
        <v>105</v>
      </c>
      <c r="M433" s="3" t="s">
        <v>114</v>
      </c>
      <c r="N433" s="3" t="s">
        <v>2873</v>
      </c>
      <c r="O433" s="3" t="s">
        <v>2874</v>
      </c>
      <c r="P433" s="2" t="s">
        <v>2875</v>
      </c>
      <c r="Q433" s="2" t="s">
        <v>2773</v>
      </c>
      <c r="R433" s="2" t="s">
        <v>2773</v>
      </c>
    </row>
    <row r="434" spans="1:18" ht="21.6" customHeight="1" x14ac:dyDescent="0.25">
      <c r="A434" s="1">
        <f>IFERROR(IF(B434="","",SUBTOTAL(3,$B$9:$B434)),"-")</f>
        <v>426</v>
      </c>
      <c r="B434" s="2" t="s">
        <v>2876</v>
      </c>
      <c r="C434" s="7" t="s">
        <v>2877</v>
      </c>
      <c r="D434" s="3" t="s">
        <v>115</v>
      </c>
      <c r="E434" s="4">
        <v>45017</v>
      </c>
      <c r="F434" s="4">
        <v>44835</v>
      </c>
      <c r="G434" s="8" t="s">
        <v>121</v>
      </c>
      <c r="H434" s="5">
        <v>44277</v>
      </c>
      <c r="I434" s="3">
        <v>7</v>
      </c>
      <c r="J434" s="3" t="s">
        <v>107</v>
      </c>
      <c r="K434" s="6" t="s">
        <v>106</v>
      </c>
      <c r="L434" s="6" t="s">
        <v>105</v>
      </c>
      <c r="M434" s="3" t="s">
        <v>114</v>
      </c>
      <c r="N434" s="3" t="s">
        <v>2878</v>
      </c>
      <c r="O434" s="3" t="s">
        <v>2879</v>
      </c>
      <c r="P434" s="2" t="s">
        <v>2880</v>
      </c>
      <c r="Q434" s="2" t="s">
        <v>2773</v>
      </c>
      <c r="R434" s="2" t="s">
        <v>2773</v>
      </c>
    </row>
    <row r="435" spans="1:18" ht="21.6" customHeight="1" x14ac:dyDescent="0.25">
      <c r="A435" s="1">
        <f>IFERROR(IF(B435="","",SUBTOTAL(3,$B$9:$B435)),"-")</f>
        <v>427</v>
      </c>
      <c r="B435" s="2" t="s">
        <v>2881</v>
      </c>
      <c r="C435" s="7" t="s">
        <v>2882</v>
      </c>
      <c r="D435" s="3" t="s">
        <v>115</v>
      </c>
      <c r="E435" s="4">
        <v>45017</v>
      </c>
      <c r="F435" s="4">
        <v>45292</v>
      </c>
      <c r="G435" s="8" t="s">
        <v>2883</v>
      </c>
      <c r="H435" s="5">
        <v>44277</v>
      </c>
      <c r="I435" s="3">
        <v>7</v>
      </c>
      <c r="J435" s="3" t="s">
        <v>107</v>
      </c>
      <c r="K435" s="6" t="s">
        <v>106</v>
      </c>
      <c r="L435" s="6" t="s">
        <v>105</v>
      </c>
      <c r="M435" s="3" t="s">
        <v>114</v>
      </c>
      <c r="N435" s="3" t="s">
        <v>2884</v>
      </c>
      <c r="O435" s="3" t="s">
        <v>2885</v>
      </c>
      <c r="P435" s="2" t="s">
        <v>2886</v>
      </c>
      <c r="Q435" s="2" t="s">
        <v>2773</v>
      </c>
      <c r="R435" s="2" t="s">
        <v>2773</v>
      </c>
    </row>
    <row r="436" spans="1:18" ht="21.6" customHeight="1" x14ac:dyDescent="0.25">
      <c r="A436" s="1">
        <f>IFERROR(IF(B436="","",SUBTOTAL(3,$B$9:$B436)),"-")</f>
        <v>428</v>
      </c>
      <c r="B436" s="2" t="s">
        <v>2887</v>
      </c>
      <c r="C436" s="7" t="s">
        <v>2888</v>
      </c>
      <c r="D436" s="3" t="s">
        <v>116</v>
      </c>
      <c r="E436" s="4">
        <v>44105</v>
      </c>
      <c r="F436" s="4">
        <v>44713</v>
      </c>
      <c r="G436" s="8" t="s">
        <v>2889</v>
      </c>
      <c r="H436" s="5">
        <v>44277</v>
      </c>
      <c r="I436" s="3">
        <v>7</v>
      </c>
      <c r="J436" s="3" t="s">
        <v>107</v>
      </c>
      <c r="K436" s="6" t="s">
        <v>106</v>
      </c>
      <c r="L436" s="6" t="s">
        <v>105</v>
      </c>
      <c r="M436" s="3" t="s">
        <v>114</v>
      </c>
      <c r="N436" s="3" t="s">
        <v>2890</v>
      </c>
      <c r="O436" s="3" t="s">
        <v>2891</v>
      </c>
      <c r="P436" s="2" t="s">
        <v>2892</v>
      </c>
      <c r="Q436" s="2" t="s">
        <v>2773</v>
      </c>
      <c r="R436" s="2" t="s">
        <v>2773</v>
      </c>
    </row>
    <row r="437" spans="1:18" ht="21.6" customHeight="1" x14ac:dyDescent="0.25">
      <c r="A437" s="1">
        <f>IFERROR(IF(B437="","",SUBTOTAL(3,$B$9:$B437)),"-")</f>
        <v>429</v>
      </c>
      <c r="B437" s="2" t="s">
        <v>2893</v>
      </c>
      <c r="C437" s="7" t="s">
        <v>2894</v>
      </c>
      <c r="D437" s="3" t="s">
        <v>116</v>
      </c>
      <c r="E437" s="4">
        <v>44105</v>
      </c>
      <c r="F437" s="4">
        <v>44713</v>
      </c>
      <c r="G437" s="8" t="s">
        <v>2895</v>
      </c>
      <c r="H437" s="5">
        <v>44587</v>
      </c>
      <c r="I437" s="3">
        <v>7</v>
      </c>
      <c r="J437" s="3" t="s">
        <v>107</v>
      </c>
      <c r="K437" s="6" t="s">
        <v>104</v>
      </c>
      <c r="L437" s="6" t="s">
        <v>105</v>
      </c>
      <c r="M437" s="3" t="s">
        <v>114</v>
      </c>
      <c r="N437" s="3" t="s">
        <v>2896</v>
      </c>
      <c r="O437" s="3" t="s">
        <v>2897</v>
      </c>
      <c r="P437" s="2" t="s">
        <v>2898</v>
      </c>
      <c r="Q437" s="2" t="s">
        <v>2773</v>
      </c>
      <c r="R437" s="2" t="s">
        <v>2773</v>
      </c>
    </row>
    <row r="438" spans="1:18" ht="21.6" customHeight="1" x14ac:dyDescent="0.25">
      <c r="A438" s="1">
        <f>IFERROR(IF(B438="","",SUBTOTAL(3,$B$9:$B438)),"-")</f>
        <v>430</v>
      </c>
      <c r="B438" s="2" t="s">
        <v>2899</v>
      </c>
      <c r="C438" s="7" t="s">
        <v>2900</v>
      </c>
      <c r="D438" s="3" t="s">
        <v>116</v>
      </c>
      <c r="E438" s="4">
        <v>44835</v>
      </c>
      <c r="F438" s="4">
        <v>44805</v>
      </c>
      <c r="G438" s="8" t="s">
        <v>1900</v>
      </c>
      <c r="H438" s="5">
        <v>44928</v>
      </c>
      <c r="I438" s="3">
        <v>6</v>
      </c>
      <c r="J438" s="3" t="s">
        <v>120</v>
      </c>
      <c r="K438" s="6" t="s">
        <v>106</v>
      </c>
      <c r="L438" s="6" t="s">
        <v>105</v>
      </c>
      <c r="M438" s="3" t="s">
        <v>114</v>
      </c>
      <c r="N438" s="3" t="s">
        <v>2901</v>
      </c>
      <c r="O438" s="3" t="s">
        <v>2902</v>
      </c>
      <c r="P438" s="2" t="s">
        <v>2903</v>
      </c>
      <c r="Q438" s="2" t="s">
        <v>2773</v>
      </c>
      <c r="R438" s="2" t="s">
        <v>2773</v>
      </c>
    </row>
    <row r="439" spans="1:18" ht="21.6" customHeight="1" x14ac:dyDescent="0.25">
      <c r="A439" s="1">
        <f>IFERROR(IF(B439="","",SUBTOTAL(3,$B$9:$B439)),"-")</f>
        <v>431</v>
      </c>
      <c r="B439" s="2" t="s">
        <v>2904</v>
      </c>
      <c r="C439" s="7" t="s">
        <v>2905</v>
      </c>
      <c r="D439" s="3" t="s">
        <v>116</v>
      </c>
      <c r="E439" s="4">
        <v>45017</v>
      </c>
      <c r="F439" s="4">
        <v>45047</v>
      </c>
      <c r="G439" s="8" t="s">
        <v>2889</v>
      </c>
      <c r="H439" s="5">
        <v>44277</v>
      </c>
      <c r="I439" s="3">
        <v>7</v>
      </c>
      <c r="J439" s="3" t="s">
        <v>107</v>
      </c>
      <c r="K439" s="6" t="s">
        <v>106</v>
      </c>
      <c r="L439" s="6" t="s">
        <v>105</v>
      </c>
      <c r="M439" s="3" t="s">
        <v>114</v>
      </c>
      <c r="N439" s="3" t="s">
        <v>2906</v>
      </c>
      <c r="O439" s="3" t="s">
        <v>2907</v>
      </c>
      <c r="P439" s="2" t="s">
        <v>2908</v>
      </c>
      <c r="Q439" s="2" t="s">
        <v>2773</v>
      </c>
      <c r="R439" s="2" t="s">
        <v>2773</v>
      </c>
    </row>
    <row r="440" spans="1:18" ht="21.6" customHeight="1" x14ac:dyDescent="0.25">
      <c r="A440" s="1">
        <f>IFERROR(IF(B440="","",SUBTOTAL(3,$B$9:$B440)),"-")</f>
        <v>432</v>
      </c>
      <c r="B440" s="2" t="s">
        <v>2909</v>
      </c>
      <c r="C440" s="7" t="s">
        <v>2910</v>
      </c>
      <c r="D440" s="3" t="s">
        <v>116</v>
      </c>
      <c r="E440" s="4">
        <v>45017</v>
      </c>
      <c r="F440" s="4">
        <v>44958</v>
      </c>
      <c r="G440" s="8" t="s">
        <v>117</v>
      </c>
      <c r="H440" s="5">
        <v>44587</v>
      </c>
      <c r="I440" s="3">
        <v>5</v>
      </c>
      <c r="J440" s="3" t="s">
        <v>107</v>
      </c>
      <c r="K440" s="6" t="s">
        <v>104</v>
      </c>
      <c r="L440" s="6" t="s">
        <v>105</v>
      </c>
      <c r="M440" s="3" t="s">
        <v>114</v>
      </c>
      <c r="N440" s="3" t="s">
        <v>2911</v>
      </c>
      <c r="O440" s="3" t="s">
        <v>2912</v>
      </c>
      <c r="P440" s="2" t="s">
        <v>2913</v>
      </c>
      <c r="Q440" s="2" t="s">
        <v>2773</v>
      </c>
      <c r="R440" s="2" t="s">
        <v>2773</v>
      </c>
    </row>
    <row r="441" spans="1:18" ht="21.6" customHeight="1" x14ac:dyDescent="0.25">
      <c r="A441" s="1">
        <f>IFERROR(IF(B441="","",SUBTOTAL(3,$B$9:$B441)),"-")</f>
        <v>433</v>
      </c>
      <c r="B441" s="2" t="s">
        <v>2914</v>
      </c>
      <c r="C441" s="7" t="s">
        <v>2915</v>
      </c>
      <c r="D441" s="3" t="s">
        <v>116</v>
      </c>
      <c r="E441" s="4">
        <v>45017</v>
      </c>
      <c r="F441" s="4">
        <v>44958</v>
      </c>
      <c r="G441" s="8" t="s">
        <v>117</v>
      </c>
      <c r="H441" s="5">
        <v>44587</v>
      </c>
      <c r="I441" s="3">
        <v>5</v>
      </c>
      <c r="J441" s="3" t="s">
        <v>118</v>
      </c>
      <c r="K441" s="6" t="s">
        <v>104</v>
      </c>
      <c r="L441" s="6" t="s">
        <v>105</v>
      </c>
      <c r="M441" s="3" t="s">
        <v>114</v>
      </c>
      <c r="N441" s="3" t="s">
        <v>2916</v>
      </c>
      <c r="O441" s="3" t="s">
        <v>2917</v>
      </c>
      <c r="P441" s="2" t="s">
        <v>2918</v>
      </c>
      <c r="Q441" s="2" t="s">
        <v>2773</v>
      </c>
      <c r="R441" s="2" t="s">
        <v>2773</v>
      </c>
    </row>
    <row r="442" spans="1:18" ht="21.6" customHeight="1" x14ac:dyDescent="0.25">
      <c r="A442" s="1">
        <f>IFERROR(IF(B442="","",SUBTOTAL(3,$B$9:$B442)),"-")</f>
        <v>434</v>
      </c>
      <c r="B442" s="2" t="s">
        <v>2919</v>
      </c>
      <c r="C442" s="7" t="s">
        <v>2920</v>
      </c>
      <c r="D442" s="3" t="s">
        <v>116</v>
      </c>
      <c r="E442" s="4">
        <v>45017</v>
      </c>
      <c r="F442" s="4">
        <v>44713</v>
      </c>
      <c r="G442" s="8" t="s">
        <v>2921</v>
      </c>
      <c r="H442" s="5">
        <v>45048</v>
      </c>
      <c r="I442" s="3">
        <v>7</v>
      </c>
      <c r="J442" s="3" t="s">
        <v>107</v>
      </c>
      <c r="K442" s="6" t="s">
        <v>106</v>
      </c>
      <c r="L442" s="6" t="s">
        <v>105</v>
      </c>
      <c r="M442" s="3" t="s">
        <v>114</v>
      </c>
      <c r="N442" s="3" t="s">
        <v>2922</v>
      </c>
      <c r="O442" s="3" t="s">
        <v>2923</v>
      </c>
      <c r="P442" s="2" t="s">
        <v>2924</v>
      </c>
      <c r="Q442" s="2" t="s">
        <v>2773</v>
      </c>
      <c r="R442" s="2" t="s">
        <v>2773</v>
      </c>
    </row>
    <row r="443" spans="1:18" ht="21.6" customHeight="1" x14ac:dyDescent="0.25">
      <c r="A443" s="1">
        <f>IFERROR(IF(B443="","",SUBTOTAL(3,$B$9:$B443)),"-")</f>
        <v>435</v>
      </c>
      <c r="B443" s="2" t="s">
        <v>2925</v>
      </c>
      <c r="C443" s="7" t="s">
        <v>2926</v>
      </c>
      <c r="D443" s="3" t="s">
        <v>116</v>
      </c>
      <c r="E443" s="4">
        <v>45017</v>
      </c>
      <c r="F443" s="4">
        <v>44713</v>
      </c>
      <c r="G443" s="8" t="s">
        <v>1331</v>
      </c>
      <c r="H443" s="5">
        <v>45048</v>
      </c>
      <c r="I443" s="3">
        <v>7</v>
      </c>
      <c r="J443" s="3" t="s">
        <v>107</v>
      </c>
      <c r="K443" s="6" t="s">
        <v>106</v>
      </c>
      <c r="L443" s="6" t="s">
        <v>105</v>
      </c>
      <c r="M443" s="3" t="s">
        <v>114</v>
      </c>
      <c r="N443" s="3" t="s">
        <v>2927</v>
      </c>
      <c r="O443" s="3" t="s">
        <v>2928</v>
      </c>
      <c r="P443" s="2" t="s">
        <v>2929</v>
      </c>
      <c r="Q443" s="2" t="s">
        <v>2773</v>
      </c>
      <c r="R443" s="2" t="s">
        <v>2773</v>
      </c>
    </row>
    <row r="444" spans="1:18" ht="21.6" customHeight="1" x14ac:dyDescent="0.25">
      <c r="A444" s="1">
        <f>IFERROR(IF(B444="","",SUBTOTAL(3,$B$9:$B444)),"-")</f>
        <v>436</v>
      </c>
      <c r="B444" s="2" t="s">
        <v>2930</v>
      </c>
      <c r="C444" s="7" t="s">
        <v>2931</v>
      </c>
      <c r="D444" s="3" t="s">
        <v>116</v>
      </c>
      <c r="E444" s="4">
        <v>45017</v>
      </c>
      <c r="F444" s="4">
        <v>44593</v>
      </c>
      <c r="G444" s="8" t="s">
        <v>918</v>
      </c>
      <c r="H444" s="5">
        <v>45048</v>
      </c>
      <c r="I444" s="3">
        <v>7</v>
      </c>
      <c r="J444" s="3" t="s">
        <v>107</v>
      </c>
      <c r="K444" s="6" t="s">
        <v>106</v>
      </c>
      <c r="L444" s="6" t="s">
        <v>105</v>
      </c>
      <c r="M444" s="3" t="s">
        <v>114</v>
      </c>
      <c r="N444" s="3" t="s">
        <v>2932</v>
      </c>
      <c r="O444" s="3" t="s">
        <v>2933</v>
      </c>
      <c r="P444" s="2" t="s">
        <v>2934</v>
      </c>
      <c r="Q444" s="2" t="s">
        <v>2773</v>
      </c>
      <c r="R444" s="2" t="s">
        <v>2773</v>
      </c>
    </row>
    <row r="445" spans="1:18" ht="21.6" customHeight="1" x14ac:dyDescent="0.25">
      <c r="A445" s="1">
        <f>IFERROR(IF(B445="","",SUBTOTAL(3,$B$9:$B445)),"-")</f>
        <v>437</v>
      </c>
      <c r="B445" s="2" t="s">
        <v>2935</v>
      </c>
      <c r="C445" s="7" t="s">
        <v>2936</v>
      </c>
      <c r="D445" s="3" t="s">
        <v>116</v>
      </c>
      <c r="E445" s="4">
        <v>45200</v>
      </c>
      <c r="F445" s="4">
        <v>45292</v>
      </c>
      <c r="G445" s="8" t="s">
        <v>2937</v>
      </c>
      <c r="H445" s="5">
        <v>45200</v>
      </c>
      <c r="I445" s="3">
        <v>7</v>
      </c>
      <c r="J445" s="3" t="s">
        <v>107</v>
      </c>
      <c r="K445" s="6" t="s">
        <v>104</v>
      </c>
      <c r="L445" s="6" t="s">
        <v>105</v>
      </c>
      <c r="M445" s="3" t="s">
        <v>114</v>
      </c>
      <c r="N445" s="3" t="s">
        <v>2938</v>
      </c>
      <c r="O445" s="3" t="s">
        <v>2939</v>
      </c>
      <c r="P445" s="2" t="s">
        <v>2940</v>
      </c>
      <c r="Q445" s="2" t="s">
        <v>2773</v>
      </c>
      <c r="R445" s="2" t="s">
        <v>2773</v>
      </c>
    </row>
    <row r="446" spans="1:18" ht="21.6" customHeight="1" x14ac:dyDescent="0.25">
      <c r="A446" s="1">
        <f>IFERROR(IF(B446="","",SUBTOTAL(3,$B$9:$B446)),"-")</f>
        <v>438</v>
      </c>
      <c r="B446" s="2" t="s">
        <v>2941</v>
      </c>
      <c r="C446" s="7" t="s">
        <v>2942</v>
      </c>
      <c r="D446" s="3" t="s">
        <v>116</v>
      </c>
      <c r="E446" s="4">
        <v>45200</v>
      </c>
      <c r="F446" s="4">
        <v>44593</v>
      </c>
      <c r="G446" s="8" t="s">
        <v>2937</v>
      </c>
      <c r="H446" s="5">
        <v>45200</v>
      </c>
      <c r="I446" s="3">
        <v>7</v>
      </c>
      <c r="J446" s="3" t="s">
        <v>107</v>
      </c>
      <c r="K446" s="6" t="s">
        <v>106</v>
      </c>
      <c r="L446" s="6" t="s">
        <v>105</v>
      </c>
      <c r="M446" s="3" t="s">
        <v>114</v>
      </c>
      <c r="N446" s="3" t="s">
        <v>2943</v>
      </c>
      <c r="O446" s="3" t="s">
        <v>2944</v>
      </c>
      <c r="P446" s="2" t="s">
        <v>2945</v>
      </c>
      <c r="Q446" s="2" t="s">
        <v>2773</v>
      </c>
      <c r="R446" s="2" t="s">
        <v>2773</v>
      </c>
    </row>
    <row r="447" spans="1:18" ht="21.6" customHeight="1" x14ac:dyDescent="0.25">
      <c r="A447" s="1">
        <f>IFERROR(IF(B447="","",SUBTOTAL(3,$B$9:$B447)),"-")</f>
        <v>439</v>
      </c>
      <c r="B447" s="2" t="s">
        <v>2946</v>
      </c>
      <c r="C447" s="7" t="s">
        <v>2947</v>
      </c>
      <c r="D447" s="3" t="s">
        <v>582</v>
      </c>
      <c r="E447" s="4">
        <v>44287</v>
      </c>
      <c r="F447" s="4">
        <v>44927</v>
      </c>
      <c r="G447" s="8" t="s">
        <v>2948</v>
      </c>
      <c r="H447" s="5">
        <v>44277</v>
      </c>
      <c r="I447" s="3">
        <v>5</v>
      </c>
      <c r="J447" s="3" t="s">
        <v>118</v>
      </c>
      <c r="K447" s="6" t="s">
        <v>106</v>
      </c>
      <c r="L447" s="6" t="s">
        <v>105</v>
      </c>
      <c r="M447" s="3" t="s">
        <v>114</v>
      </c>
      <c r="N447" s="3" t="s">
        <v>2949</v>
      </c>
      <c r="O447" s="3" t="s">
        <v>2950</v>
      </c>
      <c r="P447" s="2" t="s">
        <v>2951</v>
      </c>
      <c r="Q447" s="2" t="s">
        <v>2773</v>
      </c>
      <c r="R447" s="2" t="s">
        <v>2773</v>
      </c>
    </row>
    <row r="448" spans="1:18" ht="21.6" customHeight="1" x14ac:dyDescent="0.25">
      <c r="A448" s="1">
        <f>IFERROR(IF(B448="","",SUBTOTAL(3,$B$9:$B448)),"-")</f>
        <v>440</v>
      </c>
      <c r="B448" s="2" t="s">
        <v>2952</v>
      </c>
      <c r="C448" s="7" t="s">
        <v>2953</v>
      </c>
      <c r="D448" s="3" t="s">
        <v>582</v>
      </c>
      <c r="E448" s="4">
        <v>44470</v>
      </c>
      <c r="F448" s="4">
        <v>45292</v>
      </c>
      <c r="G448" s="8" t="s">
        <v>117</v>
      </c>
      <c r="H448" s="5">
        <v>44277</v>
      </c>
      <c r="I448" s="3">
        <v>5</v>
      </c>
      <c r="J448" s="3" t="s">
        <v>1440</v>
      </c>
      <c r="K448" s="6" t="s">
        <v>104</v>
      </c>
      <c r="L448" s="6" t="s">
        <v>105</v>
      </c>
      <c r="M448" s="3" t="s">
        <v>114</v>
      </c>
      <c r="N448" s="3" t="s">
        <v>2954</v>
      </c>
      <c r="O448" s="3" t="s">
        <v>2955</v>
      </c>
      <c r="P448" s="2" t="s">
        <v>2956</v>
      </c>
      <c r="Q448" s="2" t="s">
        <v>2773</v>
      </c>
      <c r="R448" s="2" t="s">
        <v>2773</v>
      </c>
    </row>
    <row r="449" spans="1:18" ht="21.6" customHeight="1" x14ac:dyDescent="0.25">
      <c r="A449" s="1">
        <f>IFERROR(IF(B449="","",SUBTOTAL(3,$B$9:$B449)),"-")</f>
        <v>441</v>
      </c>
      <c r="B449" s="2" t="s">
        <v>2957</v>
      </c>
      <c r="C449" s="7" t="s">
        <v>2958</v>
      </c>
      <c r="D449" s="3" t="s">
        <v>582</v>
      </c>
      <c r="E449" s="4">
        <v>44470</v>
      </c>
      <c r="F449" s="4">
        <v>45292</v>
      </c>
      <c r="G449" s="8" t="s">
        <v>612</v>
      </c>
      <c r="H449" s="5">
        <v>44277</v>
      </c>
      <c r="I449" s="3">
        <v>5</v>
      </c>
      <c r="J449" s="3" t="s">
        <v>118</v>
      </c>
      <c r="K449" s="6" t="s">
        <v>104</v>
      </c>
      <c r="L449" s="6" t="s">
        <v>105</v>
      </c>
      <c r="M449" s="3" t="s">
        <v>114</v>
      </c>
      <c r="N449" s="3" t="s">
        <v>2959</v>
      </c>
      <c r="O449" s="3" t="s">
        <v>2960</v>
      </c>
      <c r="P449" s="2" t="s">
        <v>2961</v>
      </c>
      <c r="Q449" s="2" t="s">
        <v>2773</v>
      </c>
      <c r="R449" s="2" t="s">
        <v>2773</v>
      </c>
    </row>
    <row r="450" spans="1:18" ht="21.6" customHeight="1" x14ac:dyDescent="0.25">
      <c r="A450" s="1">
        <f>IFERROR(IF(B450="","",SUBTOTAL(3,$B$9:$B450)),"-")</f>
        <v>442</v>
      </c>
      <c r="B450" s="2" t="s">
        <v>2962</v>
      </c>
      <c r="C450" s="7" t="s">
        <v>2963</v>
      </c>
      <c r="D450" s="3" t="s">
        <v>119</v>
      </c>
      <c r="E450" s="4">
        <v>43191</v>
      </c>
      <c r="F450" s="4">
        <v>45047</v>
      </c>
      <c r="G450" s="8" t="s">
        <v>689</v>
      </c>
      <c r="H450" s="5">
        <v>44277</v>
      </c>
      <c r="I450" s="3">
        <v>5</v>
      </c>
      <c r="J450" s="3" t="s">
        <v>118</v>
      </c>
      <c r="K450" s="6" t="s">
        <v>106</v>
      </c>
      <c r="L450" s="6" t="s">
        <v>105</v>
      </c>
      <c r="M450" s="3" t="s">
        <v>114</v>
      </c>
      <c r="N450" s="3" t="s">
        <v>2964</v>
      </c>
      <c r="O450" s="3" t="s">
        <v>2965</v>
      </c>
      <c r="P450" s="2" t="s">
        <v>2966</v>
      </c>
      <c r="Q450" s="2" t="s">
        <v>2773</v>
      </c>
      <c r="R450" s="2" t="s">
        <v>2773</v>
      </c>
    </row>
    <row r="451" spans="1:18" ht="21.6" customHeight="1" x14ac:dyDescent="0.25">
      <c r="A451" s="1">
        <f>IFERROR(IF(B451="","",SUBTOTAL(3,$B$9:$B451)),"-")</f>
        <v>443</v>
      </c>
      <c r="B451" s="2" t="s">
        <v>2967</v>
      </c>
      <c r="C451" s="7" t="s">
        <v>2968</v>
      </c>
      <c r="D451" s="3" t="s">
        <v>119</v>
      </c>
      <c r="E451" s="4">
        <v>44652</v>
      </c>
      <c r="F451" s="4">
        <v>45200</v>
      </c>
      <c r="G451" s="8" t="s">
        <v>1785</v>
      </c>
      <c r="H451" s="5">
        <v>44277</v>
      </c>
      <c r="I451" s="3">
        <v>3</v>
      </c>
      <c r="J451" s="3" t="s">
        <v>118</v>
      </c>
      <c r="K451" s="6" t="s">
        <v>104</v>
      </c>
      <c r="L451" s="6" t="s">
        <v>105</v>
      </c>
      <c r="M451" s="3" t="s">
        <v>114</v>
      </c>
      <c r="N451" s="3" t="s">
        <v>2969</v>
      </c>
      <c r="O451" s="3" t="s">
        <v>2970</v>
      </c>
      <c r="P451" s="2" t="s">
        <v>2971</v>
      </c>
      <c r="Q451" s="2" t="s">
        <v>2773</v>
      </c>
      <c r="R451" s="2" t="s">
        <v>2773</v>
      </c>
    </row>
    <row r="452" spans="1:18" ht="21.6" customHeight="1" x14ac:dyDescent="0.25">
      <c r="A452" s="1">
        <f>IFERROR(IF(B452="","",SUBTOTAL(3,$B$9:$B452)),"-")</f>
        <v>444</v>
      </c>
      <c r="B452" s="2" t="s">
        <v>2972</v>
      </c>
      <c r="C452" s="7" t="s">
        <v>2973</v>
      </c>
      <c r="D452" s="3" t="s">
        <v>119</v>
      </c>
      <c r="E452" s="4">
        <v>44835</v>
      </c>
      <c r="F452" s="4">
        <v>45292</v>
      </c>
      <c r="G452" s="8" t="s">
        <v>117</v>
      </c>
      <c r="H452" s="5">
        <v>44958</v>
      </c>
      <c r="I452" s="3">
        <v>5</v>
      </c>
      <c r="J452" s="3" t="s">
        <v>118</v>
      </c>
      <c r="K452" s="6" t="s">
        <v>104</v>
      </c>
      <c r="L452" s="6" t="s">
        <v>105</v>
      </c>
      <c r="M452" s="3" t="s">
        <v>114</v>
      </c>
      <c r="N452" s="3" t="s">
        <v>2974</v>
      </c>
      <c r="O452" s="3" t="s">
        <v>2975</v>
      </c>
      <c r="P452" s="2" t="s">
        <v>2976</v>
      </c>
      <c r="Q452" s="2" t="s">
        <v>2773</v>
      </c>
      <c r="R452" s="2" t="s">
        <v>2773</v>
      </c>
    </row>
    <row r="453" spans="1:18" ht="21.6" customHeight="1" x14ac:dyDescent="0.25">
      <c r="A453" s="1">
        <f>IFERROR(IF(B453="","",SUBTOTAL(3,$B$9:$B453)),"-")</f>
        <v>445</v>
      </c>
      <c r="B453" s="2" t="s">
        <v>2977</v>
      </c>
      <c r="C453" s="7" t="s">
        <v>2978</v>
      </c>
      <c r="D453" s="3" t="s">
        <v>119</v>
      </c>
      <c r="E453" s="4">
        <v>0</v>
      </c>
      <c r="F453" s="4">
        <v>44927</v>
      </c>
      <c r="G453" s="8" t="s">
        <v>2979</v>
      </c>
      <c r="H453" s="5">
        <v>45261</v>
      </c>
      <c r="I453" s="3">
        <v>5</v>
      </c>
      <c r="J453" s="3" t="s">
        <v>118</v>
      </c>
      <c r="K453" s="6" t="s">
        <v>104</v>
      </c>
      <c r="L453" s="6" t="s">
        <v>105</v>
      </c>
      <c r="M453" s="3" t="s">
        <v>114</v>
      </c>
      <c r="N453" s="3">
        <v>0</v>
      </c>
      <c r="O453" s="3">
        <v>0</v>
      </c>
      <c r="P453" s="2">
        <v>0</v>
      </c>
      <c r="Q453" s="2" t="s">
        <v>2773</v>
      </c>
      <c r="R453" s="2" t="s">
        <v>2773</v>
      </c>
    </row>
    <row r="454" spans="1:18" ht="21.6" customHeight="1" x14ac:dyDescent="0.25">
      <c r="A454" s="1">
        <f>IFERROR(IF(B454="","",SUBTOTAL(3,$B$9:$B454)),"-")</f>
        <v>446</v>
      </c>
      <c r="B454" s="2" t="s">
        <v>2980</v>
      </c>
      <c r="C454" s="7" t="s">
        <v>2981</v>
      </c>
      <c r="D454" s="3" t="s">
        <v>618</v>
      </c>
      <c r="E454" s="4">
        <v>45200</v>
      </c>
      <c r="F454" s="4">
        <v>45200</v>
      </c>
      <c r="G454" s="8" t="s">
        <v>1563</v>
      </c>
      <c r="H454" s="5">
        <v>44277</v>
      </c>
      <c r="I454" s="3">
        <v>1</v>
      </c>
      <c r="J454" s="3" t="s">
        <v>620</v>
      </c>
      <c r="K454" s="6" t="s">
        <v>104</v>
      </c>
      <c r="L454" s="6" t="s">
        <v>105</v>
      </c>
      <c r="M454" s="3" t="s">
        <v>114</v>
      </c>
      <c r="N454" s="3" t="s">
        <v>2982</v>
      </c>
      <c r="O454" s="3" t="s">
        <v>2983</v>
      </c>
      <c r="P454" s="2" t="s">
        <v>2984</v>
      </c>
      <c r="Q454" s="2" t="s">
        <v>2773</v>
      </c>
      <c r="R454" s="2" t="s">
        <v>2773</v>
      </c>
    </row>
    <row r="455" spans="1:18" ht="21.6" customHeight="1" x14ac:dyDescent="0.25">
      <c r="A455" s="1">
        <f>IFERROR(IF(B455="","",SUBTOTAL(3,$B$9:$B455)),"-")</f>
        <v>447</v>
      </c>
      <c r="B455" s="2" t="s">
        <v>2985</v>
      </c>
      <c r="C455" s="7" t="s">
        <v>2986</v>
      </c>
      <c r="D455" s="3" t="s">
        <v>113</v>
      </c>
      <c r="E455" s="4">
        <v>43556</v>
      </c>
      <c r="F455" s="4">
        <v>44743</v>
      </c>
      <c r="G455" s="8" t="s">
        <v>2987</v>
      </c>
      <c r="H455" s="5">
        <v>44277</v>
      </c>
      <c r="I455" s="3">
        <v>7</v>
      </c>
      <c r="J455" s="3" t="s">
        <v>107</v>
      </c>
      <c r="K455" s="6" t="s">
        <v>106</v>
      </c>
      <c r="L455" s="6" t="s">
        <v>105</v>
      </c>
      <c r="M455" s="3" t="s">
        <v>114</v>
      </c>
      <c r="N455" s="3" t="s">
        <v>2988</v>
      </c>
      <c r="O455" s="3" t="s">
        <v>2989</v>
      </c>
      <c r="P455" s="2" t="s">
        <v>2990</v>
      </c>
      <c r="Q455" s="2" t="s">
        <v>2773</v>
      </c>
      <c r="R455" s="2" t="s">
        <v>2991</v>
      </c>
    </row>
    <row r="456" spans="1:18" ht="21.6" customHeight="1" x14ac:dyDescent="0.25">
      <c r="A456" s="1">
        <f>IFERROR(IF(B456="","",SUBTOTAL(3,$B$9:$B456)),"-")</f>
        <v>448</v>
      </c>
      <c r="B456" s="2" t="s">
        <v>2992</v>
      </c>
      <c r="C456" s="7" t="s">
        <v>2993</v>
      </c>
      <c r="D456" s="3" t="s">
        <v>116</v>
      </c>
      <c r="E456" s="4">
        <v>44835</v>
      </c>
      <c r="F456" s="4">
        <v>44958</v>
      </c>
      <c r="G456" s="8" t="s">
        <v>1900</v>
      </c>
      <c r="H456" s="5">
        <v>44277</v>
      </c>
      <c r="I456" s="3">
        <v>6</v>
      </c>
      <c r="J456" s="3" t="s">
        <v>120</v>
      </c>
      <c r="K456" s="6" t="s">
        <v>106</v>
      </c>
      <c r="L456" s="6" t="s">
        <v>105</v>
      </c>
      <c r="M456" s="3" t="s">
        <v>114</v>
      </c>
      <c r="N456" s="3" t="s">
        <v>2994</v>
      </c>
      <c r="O456" s="3" t="s">
        <v>2995</v>
      </c>
      <c r="P456" s="2" t="s">
        <v>2996</v>
      </c>
      <c r="Q456" s="2" t="s">
        <v>2773</v>
      </c>
      <c r="R456" s="2" t="s">
        <v>2991</v>
      </c>
    </row>
    <row r="457" spans="1:18" ht="21.6" customHeight="1" x14ac:dyDescent="0.25">
      <c r="A457" s="1">
        <f>IFERROR(IF(B457="","",SUBTOTAL(3,$B$9:$B457)),"-")</f>
        <v>449</v>
      </c>
      <c r="B457" s="2" t="s">
        <v>2997</v>
      </c>
      <c r="C457" s="7" t="s">
        <v>2998</v>
      </c>
      <c r="D457" s="3" t="s">
        <v>119</v>
      </c>
      <c r="E457" s="4">
        <v>44835</v>
      </c>
      <c r="F457" s="4">
        <v>44713</v>
      </c>
      <c r="G457" s="8" t="s">
        <v>127</v>
      </c>
      <c r="H457" s="5">
        <v>44277</v>
      </c>
      <c r="I457" s="3">
        <v>5</v>
      </c>
      <c r="J457" s="3" t="s">
        <v>118</v>
      </c>
      <c r="K457" s="6" t="s">
        <v>106</v>
      </c>
      <c r="L457" s="6" t="s">
        <v>105</v>
      </c>
      <c r="M457" s="3" t="s">
        <v>114</v>
      </c>
      <c r="N457" s="3" t="s">
        <v>2999</v>
      </c>
      <c r="O457" s="3" t="s">
        <v>3000</v>
      </c>
      <c r="P457" s="2" t="s">
        <v>3001</v>
      </c>
      <c r="Q457" s="2" t="s">
        <v>2773</v>
      </c>
      <c r="R457" s="2" t="s">
        <v>2991</v>
      </c>
    </row>
    <row r="458" spans="1:18" ht="21.6" customHeight="1" x14ac:dyDescent="0.25">
      <c r="A458" s="1">
        <f>IFERROR(IF(B458="","",SUBTOTAL(3,$B$9:$B458)),"-")</f>
        <v>450</v>
      </c>
      <c r="B458" s="2" t="s">
        <v>3002</v>
      </c>
      <c r="C458" s="7" t="s">
        <v>3003</v>
      </c>
      <c r="D458" s="3" t="s">
        <v>116</v>
      </c>
      <c r="E458" s="4">
        <v>43922</v>
      </c>
      <c r="F458" s="4">
        <v>44958</v>
      </c>
      <c r="G458" s="8" t="s">
        <v>117</v>
      </c>
      <c r="H458" s="5">
        <v>44277</v>
      </c>
      <c r="I458" s="3">
        <v>5</v>
      </c>
      <c r="J458" s="3" t="s">
        <v>1440</v>
      </c>
      <c r="K458" s="6" t="s">
        <v>106</v>
      </c>
      <c r="L458" s="6" t="s">
        <v>105</v>
      </c>
      <c r="M458" s="3" t="s">
        <v>114</v>
      </c>
      <c r="N458" s="3" t="s">
        <v>3004</v>
      </c>
      <c r="O458" s="3" t="s">
        <v>3005</v>
      </c>
      <c r="P458" s="2" t="s">
        <v>3006</v>
      </c>
      <c r="Q458" s="2" t="s">
        <v>2773</v>
      </c>
      <c r="R458" s="2" t="s">
        <v>3007</v>
      </c>
    </row>
    <row r="459" spans="1:18" ht="21.6" customHeight="1" x14ac:dyDescent="0.25">
      <c r="A459" s="1">
        <f>IFERROR(IF(B459="","",SUBTOTAL(3,$B$9:$B459)),"-")</f>
        <v>451</v>
      </c>
      <c r="B459" s="2" t="s">
        <v>3008</v>
      </c>
      <c r="C459" s="7" t="s">
        <v>3009</v>
      </c>
      <c r="D459" s="3" t="s">
        <v>116</v>
      </c>
      <c r="E459" s="4">
        <v>45017</v>
      </c>
      <c r="F459" s="4">
        <v>44896</v>
      </c>
      <c r="G459" s="8" t="s">
        <v>689</v>
      </c>
      <c r="H459" s="5">
        <v>44277</v>
      </c>
      <c r="I459" s="3">
        <v>5</v>
      </c>
      <c r="J459" s="3" t="s">
        <v>118</v>
      </c>
      <c r="K459" s="6" t="s">
        <v>106</v>
      </c>
      <c r="L459" s="6" t="s">
        <v>105</v>
      </c>
      <c r="M459" s="3" t="s">
        <v>114</v>
      </c>
      <c r="N459" s="3" t="s">
        <v>3010</v>
      </c>
      <c r="O459" s="3" t="s">
        <v>3011</v>
      </c>
      <c r="P459" s="2" t="s">
        <v>3012</v>
      </c>
      <c r="Q459" s="2" t="s">
        <v>2773</v>
      </c>
      <c r="R459" s="2" t="s">
        <v>3007</v>
      </c>
    </row>
    <row r="460" spans="1:18" ht="21.6" customHeight="1" x14ac:dyDescent="0.25">
      <c r="A460" s="1">
        <f>IFERROR(IF(B460="","",SUBTOTAL(3,$B$9:$B460)),"-")</f>
        <v>452</v>
      </c>
      <c r="B460" s="2" t="s">
        <v>3013</v>
      </c>
      <c r="C460" s="7" t="s">
        <v>3014</v>
      </c>
      <c r="D460" s="3" t="s">
        <v>115</v>
      </c>
      <c r="E460" s="4">
        <v>44287</v>
      </c>
      <c r="F460" s="4">
        <v>45017</v>
      </c>
      <c r="G460" s="8" t="s">
        <v>114</v>
      </c>
      <c r="H460" s="5">
        <v>45279</v>
      </c>
      <c r="I460" s="3" t="e">
        <v>#N/A</v>
      </c>
      <c r="J460" s="3" t="s">
        <v>107</v>
      </c>
      <c r="K460" s="6" t="s">
        <v>106</v>
      </c>
      <c r="L460" s="6" t="s">
        <v>105</v>
      </c>
      <c r="M460" s="3" t="s">
        <v>114</v>
      </c>
      <c r="N460" s="3" t="s">
        <v>3015</v>
      </c>
      <c r="O460" s="3" t="s">
        <v>3016</v>
      </c>
      <c r="P460" s="2">
        <v>0</v>
      </c>
      <c r="Q460" s="2" t="s">
        <v>2773</v>
      </c>
      <c r="R460" s="2" t="s">
        <v>3017</v>
      </c>
    </row>
    <row r="461" spans="1:18" ht="21.6" customHeight="1" x14ac:dyDescent="0.25">
      <c r="A461" s="1">
        <f>IFERROR(IF(B461="","",SUBTOTAL(3,$B$9:$B461)),"-")</f>
        <v>453</v>
      </c>
      <c r="B461" s="2" t="s">
        <v>3018</v>
      </c>
      <c r="C461" s="7" t="s">
        <v>3019</v>
      </c>
      <c r="D461" s="3" t="s">
        <v>115</v>
      </c>
      <c r="E461" s="4">
        <v>44835</v>
      </c>
      <c r="F461" s="4">
        <v>44927</v>
      </c>
      <c r="G461" s="8" t="s">
        <v>121</v>
      </c>
      <c r="H461" s="5">
        <v>44277</v>
      </c>
      <c r="I461" s="3">
        <v>7</v>
      </c>
      <c r="J461" s="3" t="s">
        <v>107</v>
      </c>
      <c r="K461" s="6" t="s">
        <v>106</v>
      </c>
      <c r="L461" s="6" t="s">
        <v>105</v>
      </c>
      <c r="M461" s="3" t="s">
        <v>114</v>
      </c>
      <c r="N461" s="3" t="s">
        <v>3020</v>
      </c>
      <c r="O461" s="3" t="s">
        <v>3021</v>
      </c>
      <c r="P461" s="2" t="s">
        <v>3022</v>
      </c>
      <c r="Q461" s="2" t="s">
        <v>2773</v>
      </c>
      <c r="R461" s="2" t="s">
        <v>3017</v>
      </c>
    </row>
    <row r="462" spans="1:18" ht="21.6" customHeight="1" x14ac:dyDescent="0.25">
      <c r="A462" s="1">
        <f>IFERROR(IF(B462="","",SUBTOTAL(3,$B$9:$B462)),"-")</f>
        <v>454</v>
      </c>
      <c r="B462" s="2" t="s">
        <v>3023</v>
      </c>
      <c r="C462" s="7" t="s">
        <v>3024</v>
      </c>
      <c r="D462" s="3" t="s">
        <v>116</v>
      </c>
      <c r="E462" s="4" t="s">
        <v>578</v>
      </c>
      <c r="F462" s="4">
        <v>44835</v>
      </c>
      <c r="G462" s="8" t="s">
        <v>689</v>
      </c>
      <c r="H462" s="5">
        <v>44277</v>
      </c>
      <c r="I462" s="3">
        <v>5</v>
      </c>
      <c r="J462" s="3" t="s">
        <v>118</v>
      </c>
      <c r="K462" s="6" t="s">
        <v>106</v>
      </c>
      <c r="L462" s="6" t="s">
        <v>105</v>
      </c>
      <c r="M462" s="3" t="s">
        <v>114</v>
      </c>
      <c r="N462" s="3" t="s">
        <v>578</v>
      </c>
      <c r="O462" s="3" t="s">
        <v>578</v>
      </c>
      <c r="P462" s="2" t="s">
        <v>578</v>
      </c>
      <c r="Q462" s="2" t="s">
        <v>2773</v>
      </c>
      <c r="R462" s="2" t="s">
        <v>3017</v>
      </c>
    </row>
    <row r="463" spans="1:18" ht="21.6" customHeight="1" x14ac:dyDescent="0.25">
      <c r="A463" s="1">
        <f>IFERROR(IF(B463="","",SUBTOTAL(3,$B$9:$B463)),"-")</f>
        <v>455</v>
      </c>
      <c r="B463" s="2" t="s">
        <v>3025</v>
      </c>
      <c r="C463" s="7" t="s">
        <v>3026</v>
      </c>
      <c r="D463" s="3" t="s">
        <v>119</v>
      </c>
      <c r="E463" s="4">
        <v>44835</v>
      </c>
      <c r="F463" s="4">
        <v>45292</v>
      </c>
      <c r="G463" s="8" t="s">
        <v>689</v>
      </c>
      <c r="H463" s="5">
        <v>44277</v>
      </c>
      <c r="I463" s="3">
        <v>5</v>
      </c>
      <c r="J463" s="3" t="s">
        <v>118</v>
      </c>
      <c r="K463" s="6" t="s">
        <v>106</v>
      </c>
      <c r="L463" s="6" t="s">
        <v>105</v>
      </c>
      <c r="M463" s="3" t="s">
        <v>114</v>
      </c>
      <c r="N463" s="3" t="s">
        <v>3027</v>
      </c>
      <c r="O463" s="3" t="s">
        <v>3028</v>
      </c>
      <c r="P463" s="2" t="s">
        <v>3029</v>
      </c>
      <c r="Q463" s="2" t="s">
        <v>2773</v>
      </c>
      <c r="R463" s="2" t="s">
        <v>3030</v>
      </c>
    </row>
    <row r="464" spans="1:18" ht="21.6" customHeight="1" x14ac:dyDescent="0.25">
      <c r="A464" s="1">
        <f>IFERROR(IF(B464="","",SUBTOTAL(3,$B$9:$B464)),"-")</f>
        <v>456</v>
      </c>
      <c r="B464" s="2" t="s">
        <v>3031</v>
      </c>
      <c r="C464" s="7" t="s">
        <v>3032</v>
      </c>
      <c r="D464" s="3" t="s">
        <v>110</v>
      </c>
      <c r="E464" s="4">
        <v>44287</v>
      </c>
      <c r="F464" s="4">
        <v>44835</v>
      </c>
      <c r="G464" s="8" t="s">
        <v>2895</v>
      </c>
      <c r="H464" s="5">
        <v>45200</v>
      </c>
      <c r="I464" s="3">
        <v>7</v>
      </c>
      <c r="J464" s="3" t="s">
        <v>107</v>
      </c>
      <c r="K464" s="6" t="s">
        <v>106</v>
      </c>
      <c r="L464" s="6" t="s">
        <v>105</v>
      </c>
      <c r="M464" s="3" t="s">
        <v>114</v>
      </c>
      <c r="N464" s="3" t="s">
        <v>3033</v>
      </c>
      <c r="O464" s="3" t="s">
        <v>3034</v>
      </c>
      <c r="P464" s="2" t="s">
        <v>3035</v>
      </c>
      <c r="Q464" s="2" t="s">
        <v>2773</v>
      </c>
      <c r="R464" s="2" t="s">
        <v>3036</v>
      </c>
    </row>
    <row r="465" spans="1:18" ht="21.6" customHeight="1" x14ac:dyDescent="0.25">
      <c r="A465" s="1">
        <f>IFERROR(IF(B465="","",SUBTOTAL(3,$B$9:$B465)),"-")</f>
        <v>457</v>
      </c>
      <c r="B465" s="2" t="s">
        <v>3037</v>
      </c>
      <c r="C465" s="7" t="s">
        <v>3038</v>
      </c>
      <c r="D465" s="3" t="s">
        <v>110</v>
      </c>
      <c r="E465" s="4">
        <v>44652</v>
      </c>
      <c r="F465" s="4">
        <v>44958</v>
      </c>
      <c r="G465" s="8" t="s">
        <v>689</v>
      </c>
      <c r="H465" s="5">
        <v>44277</v>
      </c>
      <c r="I465" s="3">
        <v>5</v>
      </c>
      <c r="J465" s="3" t="s">
        <v>107</v>
      </c>
      <c r="K465" s="6" t="s">
        <v>106</v>
      </c>
      <c r="L465" s="6" t="s">
        <v>105</v>
      </c>
      <c r="M465" s="3" t="s">
        <v>114</v>
      </c>
      <c r="N465" s="3" t="s">
        <v>3039</v>
      </c>
      <c r="O465" s="3" t="s">
        <v>3040</v>
      </c>
      <c r="P465" s="2" t="s">
        <v>3041</v>
      </c>
      <c r="Q465" s="2" t="s">
        <v>2773</v>
      </c>
      <c r="R465" s="2" t="s">
        <v>3036</v>
      </c>
    </row>
    <row r="466" spans="1:18" ht="21.6" customHeight="1" x14ac:dyDescent="0.25">
      <c r="A466" s="1">
        <f>IFERROR(IF(B466="","",SUBTOTAL(3,$B$9:$B466)),"-")</f>
        <v>458</v>
      </c>
      <c r="B466" s="2" t="s">
        <v>3042</v>
      </c>
      <c r="C466" s="7" t="s">
        <v>3043</v>
      </c>
      <c r="D466" s="3" t="s">
        <v>115</v>
      </c>
      <c r="E466" s="4">
        <v>44105</v>
      </c>
      <c r="F466" s="4">
        <v>44593</v>
      </c>
      <c r="G466" s="8" t="s">
        <v>117</v>
      </c>
      <c r="H466" s="5">
        <v>44277</v>
      </c>
      <c r="I466" s="3">
        <v>5</v>
      </c>
      <c r="J466" s="3" t="s">
        <v>118</v>
      </c>
      <c r="K466" s="6" t="s">
        <v>104</v>
      </c>
      <c r="L466" s="6" t="s">
        <v>105</v>
      </c>
      <c r="M466" s="3" t="s">
        <v>114</v>
      </c>
      <c r="N466" s="3" t="s">
        <v>3044</v>
      </c>
      <c r="O466" s="3" t="s">
        <v>3045</v>
      </c>
      <c r="P466" s="2" t="s">
        <v>3046</v>
      </c>
      <c r="Q466" s="2" t="s">
        <v>2773</v>
      </c>
      <c r="R466" s="2" t="s">
        <v>3036</v>
      </c>
    </row>
    <row r="467" spans="1:18" ht="21.6" customHeight="1" x14ac:dyDescent="0.25">
      <c r="A467" s="1">
        <f>IFERROR(IF(B467="","",SUBTOTAL(3,$B$9:$B467)),"-")</f>
        <v>459</v>
      </c>
      <c r="B467" s="2" t="s">
        <v>3047</v>
      </c>
      <c r="C467" s="7" t="s">
        <v>3048</v>
      </c>
      <c r="D467" s="3" t="s">
        <v>116</v>
      </c>
      <c r="E467" s="4">
        <v>44652</v>
      </c>
      <c r="F467" s="4">
        <v>44774</v>
      </c>
      <c r="G467" s="8" t="s">
        <v>3049</v>
      </c>
      <c r="H467" s="5">
        <v>44868</v>
      </c>
      <c r="I467" s="3">
        <v>5</v>
      </c>
      <c r="J467" s="3" t="s">
        <v>118</v>
      </c>
      <c r="K467" s="6" t="s">
        <v>106</v>
      </c>
      <c r="L467" s="6" t="s">
        <v>105</v>
      </c>
      <c r="M467" s="3" t="s">
        <v>114</v>
      </c>
      <c r="N467" s="3" t="s">
        <v>3050</v>
      </c>
      <c r="O467" s="3" t="s">
        <v>3051</v>
      </c>
      <c r="P467" s="2" t="s">
        <v>3052</v>
      </c>
      <c r="Q467" s="2" t="s">
        <v>2773</v>
      </c>
      <c r="R467" s="2" t="s">
        <v>3036</v>
      </c>
    </row>
    <row r="468" spans="1:18" ht="21.6" customHeight="1" x14ac:dyDescent="0.25">
      <c r="A468" s="1">
        <f>IFERROR(IF(B468="","",SUBTOTAL(3,$B$9:$B468)),"-")</f>
        <v>460</v>
      </c>
      <c r="B468" s="2" t="s">
        <v>3053</v>
      </c>
      <c r="C468" s="7" t="s">
        <v>3054</v>
      </c>
      <c r="D468" s="3" t="s">
        <v>115</v>
      </c>
      <c r="E468" s="4">
        <v>44287</v>
      </c>
      <c r="F468" s="4">
        <v>44835</v>
      </c>
      <c r="G468" s="8" t="s">
        <v>121</v>
      </c>
      <c r="H468" s="5">
        <v>44277</v>
      </c>
      <c r="I468" s="3">
        <v>7</v>
      </c>
      <c r="J468" s="3" t="s">
        <v>107</v>
      </c>
      <c r="K468" s="6" t="s">
        <v>106</v>
      </c>
      <c r="L468" s="6" t="s">
        <v>105</v>
      </c>
      <c r="M468" s="3" t="s">
        <v>114</v>
      </c>
      <c r="N468" s="3" t="s">
        <v>3055</v>
      </c>
      <c r="O468" s="3" t="s">
        <v>3056</v>
      </c>
      <c r="P468" s="2" t="s">
        <v>3057</v>
      </c>
      <c r="Q468" s="2" t="s">
        <v>2773</v>
      </c>
      <c r="R468" s="2" t="s">
        <v>3058</v>
      </c>
    </row>
    <row r="469" spans="1:18" ht="21.6" customHeight="1" x14ac:dyDescent="0.25">
      <c r="A469" s="1">
        <f>IFERROR(IF(B469="","",SUBTOTAL(3,$B$9:$B469)),"-")</f>
        <v>461</v>
      </c>
      <c r="B469" s="2" t="s">
        <v>3059</v>
      </c>
      <c r="C469" s="7" t="s">
        <v>3060</v>
      </c>
      <c r="D469" s="3" t="s">
        <v>115</v>
      </c>
      <c r="E469" s="4">
        <v>44287</v>
      </c>
      <c r="F469" s="4">
        <v>45292</v>
      </c>
      <c r="G469" s="8" t="s">
        <v>121</v>
      </c>
      <c r="H469" s="5">
        <v>44277</v>
      </c>
      <c r="I469" s="3">
        <v>7</v>
      </c>
      <c r="J469" s="3" t="s">
        <v>107</v>
      </c>
      <c r="K469" s="6" t="s">
        <v>106</v>
      </c>
      <c r="L469" s="6" t="s">
        <v>105</v>
      </c>
      <c r="M469" s="3" t="s">
        <v>114</v>
      </c>
      <c r="N469" s="3" t="s">
        <v>3061</v>
      </c>
      <c r="O469" s="3" t="s">
        <v>3062</v>
      </c>
      <c r="P469" s="2" t="s">
        <v>578</v>
      </c>
      <c r="Q469" s="2" t="s">
        <v>2773</v>
      </c>
      <c r="R469" s="2" t="s">
        <v>3058</v>
      </c>
    </row>
    <row r="470" spans="1:18" ht="21.6" customHeight="1" x14ac:dyDescent="0.25">
      <c r="A470" s="1">
        <f>IFERROR(IF(B470="","",SUBTOTAL(3,$B$9:$B470)),"-")</f>
        <v>462</v>
      </c>
      <c r="B470" s="2" t="s">
        <v>3063</v>
      </c>
      <c r="C470" s="7" t="s">
        <v>3064</v>
      </c>
      <c r="D470" s="3" t="s">
        <v>119</v>
      </c>
      <c r="E470" s="4">
        <v>44287</v>
      </c>
      <c r="F470" s="4">
        <v>44958</v>
      </c>
      <c r="G470" s="8" t="s">
        <v>1785</v>
      </c>
      <c r="H470" s="5">
        <v>44277</v>
      </c>
      <c r="I470" s="3">
        <v>3</v>
      </c>
      <c r="J470" s="3" t="s">
        <v>118</v>
      </c>
      <c r="K470" s="6" t="s">
        <v>104</v>
      </c>
      <c r="L470" s="6" t="s">
        <v>105</v>
      </c>
      <c r="M470" s="3" t="s">
        <v>114</v>
      </c>
      <c r="N470" s="3" t="s">
        <v>3065</v>
      </c>
      <c r="O470" s="3" t="s">
        <v>3066</v>
      </c>
      <c r="P470" s="2" t="s">
        <v>3067</v>
      </c>
      <c r="Q470" s="2" t="s">
        <v>2773</v>
      </c>
      <c r="R470" s="2" t="s">
        <v>3058</v>
      </c>
    </row>
    <row r="471" spans="1:18" ht="21.6" customHeight="1" x14ac:dyDescent="0.25">
      <c r="A471" s="1">
        <f>IFERROR(IF(B471="","",SUBTOTAL(3,$B$9:$B471)),"-")</f>
        <v>463</v>
      </c>
      <c r="B471" s="2" t="s">
        <v>3068</v>
      </c>
      <c r="C471" s="7" t="s">
        <v>3069</v>
      </c>
      <c r="D471" s="3" t="s">
        <v>119</v>
      </c>
      <c r="E471" s="4">
        <v>44835</v>
      </c>
      <c r="F471" s="4">
        <v>45292</v>
      </c>
      <c r="G471" s="8" t="s">
        <v>689</v>
      </c>
      <c r="H471" s="5">
        <v>44277</v>
      </c>
      <c r="I471" s="3">
        <v>5</v>
      </c>
      <c r="J471" s="3" t="s">
        <v>118</v>
      </c>
      <c r="K471" s="6" t="s">
        <v>106</v>
      </c>
      <c r="L471" s="6" t="s">
        <v>105</v>
      </c>
      <c r="M471" s="3" t="s">
        <v>114</v>
      </c>
      <c r="N471" s="3" t="s">
        <v>3070</v>
      </c>
      <c r="O471" s="3" t="s">
        <v>3071</v>
      </c>
      <c r="P471" s="2" t="s">
        <v>3072</v>
      </c>
      <c r="Q471" s="2" t="s">
        <v>2773</v>
      </c>
      <c r="R471" s="2" t="s">
        <v>3073</v>
      </c>
    </row>
    <row r="472" spans="1:18" ht="21.6" customHeight="1" x14ac:dyDescent="0.25">
      <c r="A472" s="1">
        <f>IFERROR(IF(B472="","",SUBTOTAL(3,$B$9:$B472)),"-")</f>
        <v>464</v>
      </c>
      <c r="B472" s="2" t="s">
        <v>3074</v>
      </c>
      <c r="C472" s="7" t="s">
        <v>3075</v>
      </c>
      <c r="D472" s="3" t="s">
        <v>119</v>
      </c>
      <c r="E472" s="4">
        <v>45017</v>
      </c>
      <c r="F472" s="4">
        <v>45200</v>
      </c>
      <c r="G472" s="8" t="s">
        <v>1563</v>
      </c>
      <c r="H472" s="5">
        <v>44277</v>
      </c>
      <c r="I472" s="3">
        <v>1</v>
      </c>
      <c r="J472" s="3" t="s">
        <v>1786</v>
      </c>
      <c r="K472" s="6" t="s">
        <v>104</v>
      </c>
      <c r="L472" s="6" t="s">
        <v>105</v>
      </c>
      <c r="M472" s="3" t="s">
        <v>114</v>
      </c>
      <c r="N472" s="3" t="s">
        <v>3076</v>
      </c>
      <c r="O472" s="3" t="s">
        <v>3077</v>
      </c>
      <c r="P472" s="2" t="s">
        <v>3078</v>
      </c>
      <c r="Q472" s="2" t="s">
        <v>2773</v>
      </c>
      <c r="R472" s="2" t="s">
        <v>3073</v>
      </c>
    </row>
    <row r="473" spans="1:18" ht="21.6" customHeight="1" x14ac:dyDescent="0.25">
      <c r="A473" s="1">
        <f>IFERROR(IF(B473="","",SUBTOTAL(3,$B$9:$B473)),"-")</f>
        <v>465</v>
      </c>
      <c r="B473" s="2" t="s">
        <v>3079</v>
      </c>
      <c r="C473" s="7" t="s">
        <v>3080</v>
      </c>
      <c r="D473" s="3" t="s">
        <v>110</v>
      </c>
      <c r="E473" s="4">
        <v>43922</v>
      </c>
      <c r="F473" s="4">
        <v>44927</v>
      </c>
      <c r="G473" s="8" t="s">
        <v>121</v>
      </c>
      <c r="H473" s="5">
        <v>44277</v>
      </c>
      <c r="I473" s="3">
        <v>7</v>
      </c>
      <c r="J473" s="3" t="s">
        <v>107</v>
      </c>
      <c r="K473" s="6" t="s">
        <v>104</v>
      </c>
      <c r="L473" s="6" t="s">
        <v>105</v>
      </c>
      <c r="M473" s="3" t="s">
        <v>114</v>
      </c>
      <c r="N473" s="3" t="s">
        <v>3081</v>
      </c>
      <c r="O473" s="3" t="s">
        <v>3082</v>
      </c>
      <c r="P473" s="2" t="s">
        <v>3083</v>
      </c>
      <c r="Q473" s="2" t="s">
        <v>2773</v>
      </c>
      <c r="R473" s="2" t="s">
        <v>3084</v>
      </c>
    </row>
    <row r="474" spans="1:18" ht="21.6" customHeight="1" x14ac:dyDescent="0.25">
      <c r="A474" s="1">
        <f>IFERROR(IF(B474="","",SUBTOTAL(3,$B$9:$B474)),"-")</f>
        <v>466</v>
      </c>
      <c r="B474" s="2" t="s">
        <v>3085</v>
      </c>
      <c r="C474" s="7" t="s">
        <v>3086</v>
      </c>
      <c r="D474" s="3" t="s">
        <v>115</v>
      </c>
      <c r="E474" s="4">
        <v>40269</v>
      </c>
      <c r="F474" s="4">
        <v>44593</v>
      </c>
      <c r="G474" s="8" t="s">
        <v>689</v>
      </c>
      <c r="H474" s="5">
        <v>44277</v>
      </c>
      <c r="I474" s="3">
        <v>5</v>
      </c>
      <c r="J474" s="3" t="s">
        <v>118</v>
      </c>
      <c r="K474" s="6" t="s">
        <v>106</v>
      </c>
      <c r="L474" s="6" t="s">
        <v>105</v>
      </c>
      <c r="M474" s="3" t="s">
        <v>114</v>
      </c>
      <c r="N474" s="3" t="s">
        <v>3087</v>
      </c>
      <c r="O474" s="3" t="s">
        <v>3088</v>
      </c>
      <c r="P474" s="2" t="s">
        <v>3089</v>
      </c>
      <c r="Q474" s="2" t="s">
        <v>2773</v>
      </c>
      <c r="R474" s="2" t="s">
        <v>3084</v>
      </c>
    </row>
    <row r="475" spans="1:18" ht="21.6" customHeight="1" x14ac:dyDescent="0.25">
      <c r="A475" s="1">
        <f>IFERROR(IF(B475="","",SUBTOTAL(3,$B$9:$B475)),"-")</f>
        <v>467</v>
      </c>
      <c r="B475" s="2" t="s">
        <v>3090</v>
      </c>
      <c r="C475" s="7" t="s">
        <v>3091</v>
      </c>
      <c r="D475" s="3" t="s">
        <v>644</v>
      </c>
      <c r="E475" s="4">
        <v>44105</v>
      </c>
      <c r="F475" s="4">
        <v>45139</v>
      </c>
      <c r="G475" s="8" t="s">
        <v>689</v>
      </c>
      <c r="H475" s="5">
        <v>44277</v>
      </c>
      <c r="I475" s="3">
        <v>5</v>
      </c>
      <c r="J475" s="3" t="s">
        <v>118</v>
      </c>
      <c r="K475" s="6" t="s">
        <v>106</v>
      </c>
      <c r="L475" s="6" t="s">
        <v>105</v>
      </c>
      <c r="M475" s="3" t="s">
        <v>114</v>
      </c>
      <c r="N475" s="3" t="s">
        <v>3092</v>
      </c>
      <c r="O475" s="3" t="s">
        <v>3093</v>
      </c>
      <c r="P475" s="2" t="s">
        <v>3094</v>
      </c>
      <c r="Q475" s="2" t="s">
        <v>2773</v>
      </c>
      <c r="R475" s="2" t="s">
        <v>3084</v>
      </c>
    </row>
    <row r="476" spans="1:18" ht="21.6" customHeight="1" x14ac:dyDescent="0.25">
      <c r="A476" s="1">
        <f>IFERROR(IF(B476="","",SUBTOTAL(3,$B$9:$B476)),"-")</f>
        <v>468</v>
      </c>
      <c r="B476" s="2" t="s">
        <v>3095</v>
      </c>
      <c r="C476" s="7" t="s">
        <v>3096</v>
      </c>
      <c r="D476" s="3" t="s">
        <v>115</v>
      </c>
      <c r="E476" s="4">
        <v>44470</v>
      </c>
      <c r="F476" s="4">
        <v>44927</v>
      </c>
      <c r="G476" s="8" t="s">
        <v>121</v>
      </c>
      <c r="H476" s="5">
        <v>44277</v>
      </c>
      <c r="I476" s="3">
        <v>7</v>
      </c>
      <c r="J476" s="3" t="s">
        <v>107</v>
      </c>
      <c r="K476" s="6" t="s">
        <v>106</v>
      </c>
      <c r="L476" s="6" t="s">
        <v>105</v>
      </c>
      <c r="M476" s="3" t="s">
        <v>114</v>
      </c>
      <c r="N476" s="3" t="s">
        <v>3097</v>
      </c>
      <c r="O476" s="3" t="s">
        <v>3098</v>
      </c>
      <c r="P476" s="2" t="s">
        <v>3099</v>
      </c>
      <c r="Q476" s="2" t="s">
        <v>2773</v>
      </c>
      <c r="R476" s="2" t="s">
        <v>3100</v>
      </c>
    </row>
    <row r="477" spans="1:18" ht="21.6" customHeight="1" x14ac:dyDescent="0.25">
      <c r="A477" s="1">
        <f>IFERROR(IF(B477="","",SUBTOTAL(3,$B$9:$B477)),"-")</f>
        <v>469</v>
      </c>
      <c r="B477" s="2" t="s">
        <v>3101</v>
      </c>
      <c r="C477" s="7" t="s">
        <v>3102</v>
      </c>
      <c r="D477" s="3" t="s">
        <v>116</v>
      </c>
      <c r="E477" s="4">
        <v>45017</v>
      </c>
      <c r="F477" s="4">
        <v>45292</v>
      </c>
      <c r="G477" s="8" t="s">
        <v>3103</v>
      </c>
      <c r="H477" s="5">
        <v>45170</v>
      </c>
      <c r="I477" s="3">
        <v>7</v>
      </c>
      <c r="J477" s="3" t="s">
        <v>107</v>
      </c>
      <c r="K477" s="6" t="s">
        <v>106</v>
      </c>
      <c r="L477" s="6" t="s">
        <v>105</v>
      </c>
      <c r="M477" s="3" t="s">
        <v>114</v>
      </c>
      <c r="N477" s="3" t="s">
        <v>3104</v>
      </c>
      <c r="O477" s="3" t="s">
        <v>3105</v>
      </c>
      <c r="P477" s="2" t="s">
        <v>3106</v>
      </c>
      <c r="Q477" s="2" t="s">
        <v>2773</v>
      </c>
      <c r="R477" s="2" t="s">
        <v>3100</v>
      </c>
    </row>
    <row r="478" spans="1:18" ht="21.6" customHeight="1" x14ac:dyDescent="0.25">
      <c r="A478" s="1">
        <f>IFERROR(IF(B478="","",SUBTOTAL(3,$B$9:$B478)),"-")</f>
        <v>470</v>
      </c>
      <c r="B478" s="2" t="s">
        <v>3107</v>
      </c>
      <c r="C478" s="7" t="s">
        <v>3108</v>
      </c>
      <c r="D478" s="3" t="s">
        <v>116</v>
      </c>
      <c r="E478" s="4">
        <v>45200</v>
      </c>
      <c r="F478" s="4">
        <v>45292</v>
      </c>
      <c r="G478" s="8" t="s">
        <v>2895</v>
      </c>
      <c r="H478" s="5">
        <v>45200</v>
      </c>
      <c r="I478" s="3">
        <v>7</v>
      </c>
      <c r="J478" s="3" t="s">
        <v>107</v>
      </c>
      <c r="K478" s="6" t="s">
        <v>106</v>
      </c>
      <c r="L478" s="6" t="s">
        <v>105</v>
      </c>
      <c r="M478" s="3" t="s">
        <v>114</v>
      </c>
      <c r="N478" s="3" t="s">
        <v>3109</v>
      </c>
      <c r="O478" s="3" t="s">
        <v>3110</v>
      </c>
      <c r="P478" s="2" t="s">
        <v>3111</v>
      </c>
      <c r="Q478" s="2" t="s">
        <v>2773</v>
      </c>
      <c r="R478" s="2" t="s">
        <v>3112</v>
      </c>
    </row>
    <row r="479" spans="1:18" ht="21.6" customHeight="1" x14ac:dyDescent="0.25">
      <c r="A479" s="1">
        <f>IFERROR(IF(B479="","",SUBTOTAL(3,$B$9:$B479)),"-")</f>
        <v>471</v>
      </c>
      <c r="B479" s="2" t="s">
        <v>3113</v>
      </c>
      <c r="C479" s="7" t="s">
        <v>3114</v>
      </c>
      <c r="D479" s="3" t="s">
        <v>110</v>
      </c>
      <c r="E479" s="4">
        <v>44105</v>
      </c>
      <c r="F479" s="4">
        <v>44927</v>
      </c>
      <c r="G479" s="8" t="s">
        <v>2895</v>
      </c>
      <c r="H479" s="5">
        <v>44277</v>
      </c>
      <c r="I479" s="3">
        <v>7</v>
      </c>
      <c r="J479" s="3" t="s">
        <v>107</v>
      </c>
      <c r="K479" s="6" t="s">
        <v>106</v>
      </c>
      <c r="L479" s="6" t="s">
        <v>105</v>
      </c>
      <c r="M479" s="3" t="s">
        <v>114</v>
      </c>
      <c r="N479" s="3" t="s">
        <v>3115</v>
      </c>
      <c r="O479" s="3" t="s">
        <v>3116</v>
      </c>
      <c r="P479" s="2" t="s">
        <v>3117</v>
      </c>
      <c r="Q479" s="2" t="s">
        <v>2773</v>
      </c>
      <c r="R479" s="2" t="s">
        <v>3118</v>
      </c>
    </row>
    <row r="480" spans="1:18" ht="21.6" customHeight="1" x14ac:dyDescent="0.25">
      <c r="A480" s="1">
        <f>IFERROR(IF(B480="","",SUBTOTAL(3,$B$9:$B480)),"-")</f>
        <v>472</v>
      </c>
      <c r="B480" s="2" t="s">
        <v>3119</v>
      </c>
      <c r="C480" s="7" t="s">
        <v>3120</v>
      </c>
      <c r="D480" s="3" t="s">
        <v>110</v>
      </c>
      <c r="E480" s="4">
        <v>45200</v>
      </c>
      <c r="F480" s="4">
        <v>44927</v>
      </c>
      <c r="G480" s="8" t="s">
        <v>3121</v>
      </c>
      <c r="H480" s="5">
        <v>44277</v>
      </c>
      <c r="I480" s="3">
        <v>5</v>
      </c>
      <c r="J480" s="3" t="s">
        <v>107</v>
      </c>
      <c r="K480" s="6" t="s">
        <v>106</v>
      </c>
      <c r="L480" s="6" t="s">
        <v>105</v>
      </c>
      <c r="M480" s="3" t="s">
        <v>114</v>
      </c>
      <c r="N480" s="3" t="s">
        <v>3122</v>
      </c>
      <c r="O480" s="3" t="s">
        <v>3123</v>
      </c>
      <c r="P480" s="2" t="s">
        <v>3124</v>
      </c>
      <c r="Q480" s="2" t="s">
        <v>2773</v>
      </c>
      <c r="R480" s="2" t="s">
        <v>3125</v>
      </c>
    </row>
    <row r="481" spans="1:18" ht="21.6" customHeight="1" x14ac:dyDescent="0.25">
      <c r="A481" s="1">
        <f>IFERROR(IF(B481="","",SUBTOTAL(3,$B$9:$B481)),"-")</f>
        <v>473</v>
      </c>
      <c r="B481" s="2" t="s">
        <v>3126</v>
      </c>
      <c r="C481" s="7" t="s">
        <v>3127</v>
      </c>
      <c r="D481" s="3" t="s">
        <v>582</v>
      </c>
      <c r="E481" s="4">
        <v>43556</v>
      </c>
      <c r="F481" s="4">
        <v>44835</v>
      </c>
      <c r="G481" s="8" t="s">
        <v>1785</v>
      </c>
      <c r="H481" s="5">
        <v>44277</v>
      </c>
      <c r="I481" s="3">
        <v>3</v>
      </c>
      <c r="J481" s="3" t="s">
        <v>118</v>
      </c>
      <c r="K481" s="6" t="s">
        <v>104</v>
      </c>
      <c r="L481" s="6" t="s">
        <v>105</v>
      </c>
      <c r="M481" s="3" t="s">
        <v>114</v>
      </c>
      <c r="N481" s="3" t="s">
        <v>3128</v>
      </c>
      <c r="O481" s="3" t="s">
        <v>3129</v>
      </c>
      <c r="P481" s="2" t="s">
        <v>3130</v>
      </c>
      <c r="Q481" s="2" t="s">
        <v>2773</v>
      </c>
      <c r="R481" s="2" t="s">
        <v>3131</v>
      </c>
    </row>
    <row r="482" spans="1:18" ht="21.6" customHeight="1" x14ac:dyDescent="0.25">
      <c r="A482" s="1">
        <f>IFERROR(IF(B482="","",SUBTOTAL(3,$B$9:$B482)),"-")</f>
        <v>474</v>
      </c>
      <c r="B482" s="2" t="s">
        <v>3132</v>
      </c>
      <c r="C482" s="7" t="s">
        <v>3133</v>
      </c>
      <c r="D482" s="3" t="s">
        <v>582</v>
      </c>
      <c r="E482" s="4">
        <v>44835</v>
      </c>
      <c r="F482" s="4">
        <v>44927</v>
      </c>
      <c r="G482" s="8" t="s">
        <v>3121</v>
      </c>
      <c r="H482" s="5">
        <v>44277</v>
      </c>
      <c r="I482" s="3">
        <v>5</v>
      </c>
      <c r="J482" s="3" t="s">
        <v>1440</v>
      </c>
      <c r="K482" s="6" t="s">
        <v>106</v>
      </c>
      <c r="L482" s="6" t="s">
        <v>105</v>
      </c>
      <c r="M482" s="3" t="s">
        <v>114</v>
      </c>
      <c r="N482" s="3" t="s">
        <v>3134</v>
      </c>
      <c r="O482" s="3">
        <v>81270214828</v>
      </c>
      <c r="P482" s="2" t="s">
        <v>3135</v>
      </c>
      <c r="Q482" s="2" t="s">
        <v>2773</v>
      </c>
      <c r="R482" s="2" t="s">
        <v>3136</v>
      </c>
    </row>
    <row r="483" spans="1:18" ht="21.6" customHeight="1" x14ac:dyDescent="0.25">
      <c r="A483" s="1">
        <f>IFERROR(IF(B483="","",SUBTOTAL(3,$B$9:$B483)),"-")</f>
        <v>475</v>
      </c>
      <c r="B483" s="2" t="s">
        <v>3137</v>
      </c>
      <c r="C483" s="7" t="s">
        <v>3138</v>
      </c>
      <c r="D483" s="3" t="s">
        <v>644</v>
      </c>
      <c r="E483" s="4">
        <v>44105</v>
      </c>
      <c r="F483" s="4">
        <v>44805</v>
      </c>
      <c r="G483" s="8" t="s">
        <v>1785</v>
      </c>
      <c r="H483" s="5">
        <v>44277</v>
      </c>
      <c r="I483" s="3">
        <v>3</v>
      </c>
      <c r="J483" s="3" t="s">
        <v>118</v>
      </c>
      <c r="K483" s="6" t="s">
        <v>104</v>
      </c>
      <c r="L483" s="6" t="s">
        <v>105</v>
      </c>
      <c r="M483" s="3" t="s">
        <v>114</v>
      </c>
      <c r="N483" s="3" t="s">
        <v>3139</v>
      </c>
      <c r="O483" s="3" t="s">
        <v>3140</v>
      </c>
      <c r="P483" s="2" t="s">
        <v>3141</v>
      </c>
      <c r="Q483" s="2" t="s">
        <v>2773</v>
      </c>
      <c r="R483" s="2" t="s">
        <v>3142</v>
      </c>
    </row>
    <row r="484" spans="1:18" ht="21.6" customHeight="1" x14ac:dyDescent="0.25">
      <c r="A484" s="1">
        <f>IFERROR(IF(B484="","",SUBTOTAL(3,$B$9:$B484)),"-")</f>
        <v>476</v>
      </c>
      <c r="B484" s="2" t="s">
        <v>3143</v>
      </c>
      <c r="C484" s="7" t="s">
        <v>3144</v>
      </c>
      <c r="D484" s="3" t="s">
        <v>119</v>
      </c>
      <c r="E484" s="4">
        <v>44652</v>
      </c>
      <c r="F484" s="4">
        <v>44896</v>
      </c>
      <c r="G484" s="8" t="s">
        <v>1563</v>
      </c>
      <c r="H484" s="5">
        <v>44277</v>
      </c>
      <c r="I484" s="3">
        <v>1</v>
      </c>
      <c r="J484" s="3" t="s">
        <v>1786</v>
      </c>
      <c r="K484" s="6" t="s">
        <v>104</v>
      </c>
      <c r="L484" s="6" t="s">
        <v>105</v>
      </c>
      <c r="M484" s="3" t="s">
        <v>114</v>
      </c>
      <c r="N484" s="3" t="s">
        <v>3145</v>
      </c>
      <c r="O484" s="3" t="s">
        <v>3146</v>
      </c>
      <c r="P484" s="2" t="s">
        <v>3147</v>
      </c>
      <c r="Q484" s="2" t="s">
        <v>2773</v>
      </c>
      <c r="R484" s="2" t="s">
        <v>3148</v>
      </c>
    </row>
    <row r="485" spans="1:18" ht="21.6" customHeight="1" x14ac:dyDescent="0.25">
      <c r="A485" s="1">
        <f>IFERROR(IF(B485="","",SUBTOTAL(3,$B$9:$B485)),"-")</f>
        <v>477</v>
      </c>
      <c r="B485" s="2" t="s">
        <v>3149</v>
      </c>
      <c r="C485" s="7" t="s">
        <v>3150</v>
      </c>
      <c r="D485" s="3" t="s">
        <v>582</v>
      </c>
      <c r="E485" s="4">
        <v>44835</v>
      </c>
      <c r="F485" s="4">
        <v>44927</v>
      </c>
      <c r="G485" s="8" t="s">
        <v>3121</v>
      </c>
      <c r="H485" s="5">
        <v>44277</v>
      </c>
      <c r="I485" s="3">
        <v>5</v>
      </c>
      <c r="J485" s="3" t="s">
        <v>1440</v>
      </c>
      <c r="K485" s="6" t="s">
        <v>106</v>
      </c>
      <c r="L485" s="6" t="s">
        <v>105</v>
      </c>
      <c r="M485" s="3" t="s">
        <v>114</v>
      </c>
      <c r="N485" s="3" t="s">
        <v>3151</v>
      </c>
      <c r="O485" s="3" t="s">
        <v>3152</v>
      </c>
      <c r="P485" s="2" t="s">
        <v>3153</v>
      </c>
      <c r="Q485" s="2" t="s">
        <v>2773</v>
      </c>
      <c r="R485" s="2" t="s">
        <v>3154</v>
      </c>
    </row>
    <row r="486" spans="1:18" ht="21.6" customHeight="1" x14ac:dyDescent="0.25">
      <c r="A486" s="1">
        <f>IFERROR(IF(B486="","",SUBTOTAL(3,$B$9:$B486)),"-")</f>
        <v>478</v>
      </c>
      <c r="B486" s="2" t="s">
        <v>3155</v>
      </c>
      <c r="C486" s="7" t="s">
        <v>3156</v>
      </c>
      <c r="D486" s="3" t="s">
        <v>119</v>
      </c>
      <c r="E486" s="4">
        <v>44835</v>
      </c>
      <c r="F486" s="4">
        <v>45292</v>
      </c>
      <c r="G486" s="8" t="s">
        <v>1785</v>
      </c>
      <c r="H486" s="5">
        <v>44277</v>
      </c>
      <c r="I486" s="3">
        <v>3</v>
      </c>
      <c r="J486" s="3" t="s">
        <v>118</v>
      </c>
      <c r="K486" s="6" t="s">
        <v>104</v>
      </c>
      <c r="L486" s="6" t="s">
        <v>105</v>
      </c>
      <c r="M486" s="3" t="s">
        <v>114</v>
      </c>
      <c r="N486" s="3" t="s">
        <v>3157</v>
      </c>
      <c r="O486" s="3" t="s">
        <v>3158</v>
      </c>
      <c r="P486" s="2" t="s">
        <v>3159</v>
      </c>
      <c r="Q486" s="2" t="s">
        <v>2773</v>
      </c>
      <c r="R486" s="2" t="s">
        <v>3160</v>
      </c>
    </row>
    <row r="487" spans="1:18" ht="21.6" customHeight="1" x14ac:dyDescent="0.25">
      <c r="A487" s="1">
        <f>IFERROR(IF(B487="","",SUBTOTAL(3,$B$9:$B487)),"-")</f>
        <v>479</v>
      </c>
      <c r="B487" s="2" t="s">
        <v>3161</v>
      </c>
      <c r="C487" s="7" t="s">
        <v>3162</v>
      </c>
      <c r="D487" s="3" t="s">
        <v>119</v>
      </c>
      <c r="E487" s="4">
        <v>44470</v>
      </c>
      <c r="F487" s="4">
        <v>45200</v>
      </c>
      <c r="G487" s="8" t="s">
        <v>1785</v>
      </c>
      <c r="H487" s="5">
        <v>44277</v>
      </c>
      <c r="I487" s="3">
        <v>3</v>
      </c>
      <c r="J487" s="3" t="s">
        <v>118</v>
      </c>
      <c r="K487" s="6" t="s">
        <v>104</v>
      </c>
      <c r="L487" s="6" t="s">
        <v>105</v>
      </c>
      <c r="M487" s="3" t="s">
        <v>114</v>
      </c>
      <c r="N487" s="3" t="s">
        <v>3163</v>
      </c>
      <c r="O487" s="3" t="s">
        <v>3164</v>
      </c>
      <c r="P487" s="2" t="s">
        <v>3165</v>
      </c>
      <c r="Q487" s="2" t="s">
        <v>2773</v>
      </c>
      <c r="R487" s="2" t="s">
        <v>3166</v>
      </c>
    </row>
    <row r="488" spans="1:18" ht="21.6" customHeight="1" x14ac:dyDescent="0.25">
      <c r="A488" s="1">
        <f>IFERROR(IF(B488="","",SUBTOTAL(3,$B$9:$B488)),"-")</f>
        <v>480</v>
      </c>
      <c r="B488" s="2" t="s">
        <v>3167</v>
      </c>
      <c r="C488" s="7" t="s">
        <v>3168</v>
      </c>
      <c r="D488" s="3" t="s">
        <v>108</v>
      </c>
      <c r="E488" s="4">
        <v>45200</v>
      </c>
      <c r="F488" s="4">
        <v>45292</v>
      </c>
      <c r="G488" s="8" t="s">
        <v>1801</v>
      </c>
      <c r="H488" s="5">
        <v>44810</v>
      </c>
      <c r="I488" s="3">
        <v>14</v>
      </c>
      <c r="J488" s="3" t="s">
        <v>107</v>
      </c>
      <c r="K488" s="6" t="s">
        <v>104</v>
      </c>
      <c r="L488" s="6" t="s">
        <v>105</v>
      </c>
      <c r="M488" s="3" t="s">
        <v>517</v>
      </c>
      <c r="N488" s="3" t="s">
        <v>3169</v>
      </c>
      <c r="O488" s="3" t="s">
        <v>3170</v>
      </c>
      <c r="P488" s="2" t="s">
        <v>3171</v>
      </c>
      <c r="Q488" s="2" t="s">
        <v>3172</v>
      </c>
      <c r="R488" s="2" t="s">
        <v>3172</v>
      </c>
    </row>
    <row r="489" spans="1:18" ht="21.6" customHeight="1" x14ac:dyDescent="0.25">
      <c r="A489" s="1">
        <f>IFERROR(IF(B489="","",SUBTOTAL(3,$B$9:$B489)),"-")</f>
        <v>481</v>
      </c>
      <c r="B489" s="2" t="s">
        <v>3173</v>
      </c>
      <c r="C489" s="7" t="s">
        <v>3174</v>
      </c>
      <c r="D489" s="3" t="s">
        <v>108</v>
      </c>
      <c r="E489" s="4">
        <v>44652</v>
      </c>
      <c r="F489" s="4">
        <v>44621</v>
      </c>
      <c r="G489" s="8" t="s">
        <v>1808</v>
      </c>
      <c r="H489" s="5">
        <v>44470</v>
      </c>
      <c r="I489" s="3">
        <v>12</v>
      </c>
      <c r="J489" s="3" t="s">
        <v>103</v>
      </c>
      <c r="K489" s="6" t="s">
        <v>104</v>
      </c>
      <c r="L489" s="6" t="s">
        <v>105</v>
      </c>
      <c r="M489" s="3" t="s">
        <v>109</v>
      </c>
      <c r="N489" s="3" t="s">
        <v>3175</v>
      </c>
      <c r="O489" s="3" t="s">
        <v>3176</v>
      </c>
      <c r="P489" s="2" t="s">
        <v>3177</v>
      </c>
      <c r="Q489" s="2" t="s">
        <v>3172</v>
      </c>
      <c r="R489" s="2" t="s">
        <v>3172</v>
      </c>
    </row>
    <row r="490" spans="1:18" ht="21.6" customHeight="1" x14ac:dyDescent="0.25">
      <c r="A490" s="1">
        <f>IFERROR(IF(B490="","",SUBTOTAL(3,$B$9:$B490)),"-")</f>
        <v>482</v>
      </c>
      <c r="B490" s="2" t="s">
        <v>3178</v>
      </c>
      <c r="C490" s="7" t="s">
        <v>3179</v>
      </c>
      <c r="D490" s="3" t="s">
        <v>515</v>
      </c>
      <c r="E490" s="4">
        <v>43191</v>
      </c>
      <c r="F490" s="4">
        <v>44621</v>
      </c>
      <c r="G490" s="8" t="s">
        <v>3180</v>
      </c>
      <c r="H490" s="5">
        <v>44747</v>
      </c>
      <c r="I490" s="3">
        <v>11</v>
      </c>
      <c r="J490" s="3" t="s">
        <v>103</v>
      </c>
      <c r="K490" s="6" t="s">
        <v>104</v>
      </c>
      <c r="L490" s="6" t="s">
        <v>105</v>
      </c>
      <c r="M490" s="3" t="s">
        <v>124</v>
      </c>
      <c r="N490" s="3" t="s">
        <v>3181</v>
      </c>
      <c r="O490" s="3" t="s">
        <v>3182</v>
      </c>
      <c r="P490" s="2" t="s">
        <v>3183</v>
      </c>
      <c r="Q490" s="2" t="s">
        <v>3172</v>
      </c>
      <c r="R490" s="2" t="s">
        <v>3172</v>
      </c>
    </row>
    <row r="491" spans="1:18" ht="21.6" customHeight="1" x14ac:dyDescent="0.25">
      <c r="A491" s="1">
        <f>IFERROR(IF(B491="","",SUBTOTAL(3,$B$9:$B491)),"-")</f>
        <v>483</v>
      </c>
      <c r="B491" s="2" t="s">
        <v>3184</v>
      </c>
      <c r="C491" s="7" t="s">
        <v>3185</v>
      </c>
      <c r="D491" s="3" t="s">
        <v>113</v>
      </c>
      <c r="E491" s="4">
        <v>43922</v>
      </c>
      <c r="F491" s="4">
        <v>44652</v>
      </c>
      <c r="G491" s="8" t="s">
        <v>123</v>
      </c>
      <c r="H491" s="5">
        <v>44407</v>
      </c>
      <c r="I491" s="3">
        <v>9</v>
      </c>
      <c r="J491" s="3" t="s">
        <v>107</v>
      </c>
      <c r="K491" s="6" t="s">
        <v>106</v>
      </c>
      <c r="L491" s="6" t="s">
        <v>105</v>
      </c>
      <c r="M491" s="3" t="s">
        <v>112</v>
      </c>
      <c r="N491" s="3" t="s">
        <v>3186</v>
      </c>
      <c r="O491" s="3" t="s">
        <v>3187</v>
      </c>
      <c r="P491" s="2" t="s">
        <v>3188</v>
      </c>
      <c r="Q491" s="2" t="s">
        <v>3172</v>
      </c>
      <c r="R491" s="2" t="s">
        <v>3172</v>
      </c>
    </row>
    <row r="492" spans="1:18" ht="21.6" customHeight="1" x14ac:dyDescent="0.25">
      <c r="A492" s="1">
        <f>IFERROR(IF(B492="","",SUBTOTAL(3,$B$9:$B492)),"-")</f>
        <v>484</v>
      </c>
      <c r="B492" s="2" t="s">
        <v>3189</v>
      </c>
      <c r="C492" s="7" t="s">
        <v>3190</v>
      </c>
      <c r="D492" s="3" t="s">
        <v>110</v>
      </c>
      <c r="E492" s="4">
        <v>44287</v>
      </c>
      <c r="F492" s="4">
        <v>45017</v>
      </c>
      <c r="G492" s="8" t="s">
        <v>572</v>
      </c>
      <c r="H492" s="5">
        <v>45170</v>
      </c>
      <c r="I492" s="3">
        <v>7</v>
      </c>
      <c r="J492" s="3" t="s">
        <v>107</v>
      </c>
      <c r="K492" s="6" t="s">
        <v>106</v>
      </c>
      <c r="L492" s="6" t="s">
        <v>105</v>
      </c>
      <c r="M492" s="3" t="s">
        <v>114</v>
      </c>
      <c r="N492" s="3" t="s">
        <v>3191</v>
      </c>
      <c r="O492" s="3" t="s">
        <v>3192</v>
      </c>
      <c r="P492" s="2" t="s">
        <v>3193</v>
      </c>
      <c r="Q492" s="2" t="s">
        <v>3172</v>
      </c>
      <c r="R492" s="2" t="s">
        <v>3172</v>
      </c>
    </row>
    <row r="493" spans="1:18" ht="21.6" customHeight="1" x14ac:dyDescent="0.25">
      <c r="A493" s="1">
        <f>IFERROR(IF(B493="","",SUBTOTAL(3,$B$9:$B493)),"-")</f>
        <v>485</v>
      </c>
      <c r="B493" s="2" t="s">
        <v>3194</v>
      </c>
      <c r="C493" s="7" t="s">
        <v>3195</v>
      </c>
      <c r="D493" s="3" t="s">
        <v>116</v>
      </c>
      <c r="E493" s="4">
        <v>43862</v>
      </c>
      <c r="F493" s="4">
        <v>44958</v>
      </c>
      <c r="G493" s="8" t="s">
        <v>121</v>
      </c>
      <c r="H493" s="5">
        <v>44750</v>
      </c>
      <c r="I493" s="3">
        <v>7</v>
      </c>
      <c r="J493" s="3" t="s">
        <v>107</v>
      </c>
      <c r="K493" s="6" t="s">
        <v>104</v>
      </c>
      <c r="L493" s="6" t="s">
        <v>105</v>
      </c>
      <c r="M493" s="3" t="s">
        <v>114</v>
      </c>
      <c r="N493" s="3" t="s">
        <v>3196</v>
      </c>
      <c r="O493" s="3" t="s">
        <v>3197</v>
      </c>
      <c r="P493" s="2" t="s">
        <v>3198</v>
      </c>
      <c r="Q493" s="2" t="s">
        <v>3172</v>
      </c>
      <c r="R493" s="2" t="s">
        <v>3172</v>
      </c>
    </row>
    <row r="494" spans="1:18" ht="21.6" customHeight="1" x14ac:dyDescent="0.25">
      <c r="A494" s="1">
        <f>IFERROR(IF(B494="","",SUBTOTAL(3,$B$9:$B494)),"-")</f>
        <v>486</v>
      </c>
      <c r="B494" s="2" t="s">
        <v>3199</v>
      </c>
      <c r="C494" s="7" t="s">
        <v>3200</v>
      </c>
      <c r="D494" s="3" t="s">
        <v>116</v>
      </c>
      <c r="E494" s="4">
        <v>43922</v>
      </c>
      <c r="F494" s="4">
        <v>45292</v>
      </c>
      <c r="G494" s="8" t="s">
        <v>3201</v>
      </c>
      <c r="H494" s="5">
        <v>44280</v>
      </c>
      <c r="I494" s="3">
        <v>7</v>
      </c>
      <c r="J494" s="3" t="s">
        <v>107</v>
      </c>
      <c r="K494" s="6" t="s">
        <v>104</v>
      </c>
      <c r="L494" s="6" t="s">
        <v>105</v>
      </c>
      <c r="M494" s="3" t="s">
        <v>114</v>
      </c>
      <c r="N494" s="3" t="s">
        <v>3202</v>
      </c>
      <c r="O494" s="3" t="s">
        <v>3203</v>
      </c>
      <c r="P494" s="2" t="s">
        <v>3204</v>
      </c>
      <c r="Q494" s="2" t="s">
        <v>3172</v>
      </c>
      <c r="R494" s="2" t="s">
        <v>3172</v>
      </c>
    </row>
    <row r="495" spans="1:18" ht="21.6" customHeight="1" x14ac:dyDescent="0.25">
      <c r="A495" s="1">
        <f>IFERROR(IF(B495="","",SUBTOTAL(3,$B$9:$B495)),"-")</f>
        <v>487</v>
      </c>
      <c r="B495" s="2" t="s">
        <v>3205</v>
      </c>
      <c r="C495" s="7" t="s">
        <v>3206</v>
      </c>
      <c r="D495" s="3" t="s">
        <v>582</v>
      </c>
      <c r="E495" s="4">
        <v>45017</v>
      </c>
      <c r="F495" s="4">
        <v>45292</v>
      </c>
      <c r="G495" s="8" t="s">
        <v>117</v>
      </c>
      <c r="H495" s="5">
        <v>44928</v>
      </c>
      <c r="I495" s="3">
        <v>5</v>
      </c>
      <c r="J495" s="3" t="s">
        <v>118</v>
      </c>
      <c r="K495" s="6" t="s">
        <v>106</v>
      </c>
      <c r="L495" s="6" t="s">
        <v>105</v>
      </c>
      <c r="M495" s="3" t="s">
        <v>114</v>
      </c>
      <c r="N495" s="3" t="s">
        <v>3207</v>
      </c>
      <c r="O495" s="3" t="s">
        <v>3208</v>
      </c>
      <c r="P495" s="2" t="s">
        <v>3209</v>
      </c>
      <c r="Q495" s="2" t="s">
        <v>3172</v>
      </c>
      <c r="R495" s="2" t="s">
        <v>3172</v>
      </c>
    </row>
    <row r="496" spans="1:18" ht="21.6" customHeight="1" x14ac:dyDescent="0.25">
      <c r="A496" s="1">
        <f>IFERROR(IF(B496="","",SUBTOTAL(3,$B$9:$B496)),"-")</f>
        <v>488</v>
      </c>
      <c r="B496" s="2" t="s">
        <v>3210</v>
      </c>
      <c r="C496" s="7" t="s">
        <v>3211</v>
      </c>
      <c r="D496" s="3" t="s">
        <v>119</v>
      </c>
      <c r="E496" s="4">
        <v>44835</v>
      </c>
      <c r="F496" s="4">
        <v>45292</v>
      </c>
      <c r="G496" s="8" t="s">
        <v>3212</v>
      </c>
      <c r="H496" s="5">
        <v>44370</v>
      </c>
      <c r="I496" s="3">
        <v>5</v>
      </c>
      <c r="J496" s="3" t="s">
        <v>118</v>
      </c>
      <c r="K496" s="6" t="s">
        <v>104</v>
      </c>
      <c r="L496" s="6" t="s">
        <v>105</v>
      </c>
      <c r="M496" s="3" t="s">
        <v>114</v>
      </c>
      <c r="N496" s="3" t="s">
        <v>3213</v>
      </c>
      <c r="O496" s="3" t="s">
        <v>3214</v>
      </c>
      <c r="P496" s="2" t="s">
        <v>3215</v>
      </c>
      <c r="Q496" s="2" t="s">
        <v>3172</v>
      </c>
      <c r="R496" s="2" t="s">
        <v>3172</v>
      </c>
    </row>
    <row r="497" spans="1:18" ht="21.6" customHeight="1" x14ac:dyDescent="0.25">
      <c r="A497" s="1">
        <f>IFERROR(IF(B497="","",SUBTOTAL(3,$B$9:$B497)),"-")</f>
        <v>489</v>
      </c>
      <c r="B497" s="2" t="s">
        <v>1701</v>
      </c>
      <c r="C497" s="7" t="s">
        <v>3216</v>
      </c>
      <c r="D497" s="3" t="s">
        <v>1007</v>
      </c>
      <c r="E497" s="4">
        <v>44105</v>
      </c>
      <c r="F497" s="4">
        <v>44896</v>
      </c>
      <c r="G497" s="8" t="s">
        <v>612</v>
      </c>
      <c r="H497" s="5">
        <v>44280</v>
      </c>
      <c r="I497" s="3">
        <v>5</v>
      </c>
      <c r="J497" s="3" t="s">
        <v>118</v>
      </c>
      <c r="K497" s="6" t="s">
        <v>104</v>
      </c>
      <c r="L497" s="6" t="s">
        <v>105</v>
      </c>
      <c r="M497" s="3" t="s">
        <v>114</v>
      </c>
      <c r="N497" s="3" t="s">
        <v>3217</v>
      </c>
      <c r="O497" s="3" t="s">
        <v>3218</v>
      </c>
      <c r="P497" s="2" t="s">
        <v>3219</v>
      </c>
      <c r="Q497" s="2" t="s">
        <v>3172</v>
      </c>
      <c r="R497" s="2" t="s">
        <v>3172</v>
      </c>
    </row>
    <row r="498" spans="1:18" ht="21.6" customHeight="1" x14ac:dyDescent="0.25">
      <c r="A498" s="1">
        <f>IFERROR(IF(B498="","",SUBTOTAL(3,$B$9:$B498)),"-")</f>
        <v>490</v>
      </c>
      <c r="B498" s="2" t="s">
        <v>3220</v>
      </c>
      <c r="C498" s="7" t="s">
        <v>3221</v>
      </c>
      <c r="D498" s="3" t="s">
        <v>515</v>
      </c>
      <c r="E498" s="4">
        <v>43739</v>
      </c>
      <c r="F498" s="4">
        <v>45170</v>
      </c>
      <c r="G498" s="8" t="s">
        <v>1801</v>
      </c>
      <c r="H498" s="5">
        <v>44341</v>
      </c>
      <c r="I498" s="3">
        <v>14</v>
      </c>
      <c r="J498" s="3" t="s">
        <v>103</v>
      </c>
      <c r="K498" s="6" t="s">
        <v>106</v>
      </c>
      <c r="L498" s="6" t="s">
        <v>105</v>
      </c>
      <c r="M498" s="3" t="s">
        <v>517</v>
      </c>
      <c r="N498" s="3" t="s">
        <v>3222</v>
      </c>
      <c r="O498" s="3" t="s">
        <v>3223</v>
      </c>
      <c r="P498" s="2" t="s">
        <v>3224</v>
      </c>
      <c r="Q498" s="2" t="s">
        <v>3225</v>
      </c>
      <c r="R498" s="2" t="s">
        <v>3225</v>
      </c>
    </row>
    <row r="499" spans="1:18" ht="21.6" customHeight="1" x14ac:dyDescent="0.25">
      <c r="A499" s="1">
        <f>IFERROR(IF(B499="","",SUBTOTAL(3,$B$9:$B499)),"-")</f>
        <v>491</v>
      </c>
      <c r="B499" s="2" t="s">
        <v>3226</v>
      </c>
      <c r="C499" s="7" t="s">
        <v>3227</v>
      </c>
      <c r="D499" s="3" t="s">
        <v>122</v>
      </c>
      <c r="E499" s="4">
        <v>44287</v>
      </c>
      <c r="F499" s="4">
        <v>44621</v>
      </c>
      <c r="G499" s="8" t="s">
        <v>1808</v>
      </c>
      <c r="H499" s="5">
        <v>44711</v>
      </c>
      <c r="I499" s="3">
        <v>12</v>
      </c>
      <c r="J499" s="3" t="s">
        <v>107</v>
      </c>
      <c r="K499" s="6" t="s">
        <v>104</v>
      </c>
      <c r="L499" s="6" t="s">
        <v>105</v>
      </c>
      <c r="M499" s="3" t="s">
        <v>109</v>
      </c>
      <c r="N499" s="3" t="s">
        <v>3228</v>
      </c>
      <c r="O499" s="3" t="s">
        <v>3229</v>
      </c>
      <c r="P499" s="2" t="s">
        <v>3230</v>
      </c>
      <c r="Q499" s="2" t="s">
        <v>3225</v>
      </c>
      <c r="R499" s="2" t="s">
        <v>3225</v>
      </c>
    </row>
    <row r="500" spans="1:18" ht="21.6" customHeight="1" x14ac:dyDescent="0.25">
      <c r="A500" s="1">
        <f>IFERROR(IF(B500="","",SUBTOTAL(3,$B$9:$B500)),"-")</f>
        <v>492</v>
      </c>
      <c r="B500" s="2" t="s">
        <v>3231</v>
      </c>
      <c r="C500" s="7" t="s">
        <v>3232</v>
      </c>
      <c r="D500" s="3" t="s">
        <v>122</v>
      </c>
      <c r="E500" s="4">
        <v>44470</v>
      </c>
      <c r="F500" s="4">
        <v>44927</v>
      </c>
      <c r="G500" s="8" t="s">
        <v>3233</v>
      </c>
      <c r="H500" s="5">
        <v>43833</v>
      </c>
      <c r="I500" s="3">
        <v>11</v>
      </c>
      <c r="J500" s="3" t="s">
        <v>103</v>
      </c>
      <c r="K500" s="6" t="s">
        <v>104</v>
      </c>
      <c r="L500" s="6" t="s">
        <v>105</v>
      </c>
      <c r="M500" s="3" t="s">
        <v>124</v>
      </c>
      <c r="N500" s="3" t="s">
        <v>3234</v>
      </c>
      <c r="O500" s="3" t="s">
        <v>3235</v>
      </c>
      <c r="P500" s="2" t="s">
        <v>3236</v>
      </c>
      <c r="Q500" s="2" t="s">
        <v>3225</v>
      </c>
      <c r="R500" s="2" t="s">
        <v>3225</v>
      </c>
    </row>
    <row r="501" spans="1:18" ht="21.6" customHeight="1" x14ac:dyDescent="0.25">
      <c r="A501" s="1">
        <f>IFERROR(IF(B501="","",SUBTOTAL(3,$B$9:$B501)),"-")</f>
        <v>493</v>
      </c>
      <c r="B501" s="2" t="s">
        <v>3237</v>
      </c>
      <c r="C501" s="7" t="s">
        <v>3238</v>
      </c>
      <c r="D501" s="3" t="s">
        <v>110</v>
      </c>
      <c r="E501" s="4">
        <v>44652</v>
      </c>
      <c r="F501" s="4">
        <v>44927</v>
      </c>
      <c r="G501" s="8" t="s">
        <v>2296</v>
      </c>
      <c r="H501" s="5">
        <v>44200</v>
      </c>
      <c r="I501" s="3">
        <v>9</v>
      </c>
      <c r="J501" s="3" t="s">
        <v>103</v>
      </c>
      <c r="K501" s="6" t="s">
        <v>104</v>
      </c>
      <c r="L501" s="6" t="s">
        <v>105</v>
      </c>
      <c r="M501" s="3" t="s">
        <v>112</v>
      </c>
      <c r="N501" s="3" t="s">
        <v>3239</v>
      </c>
      <c r="O501" s="3" t="s">
        <v>3240</v>
      </c>
      <c r="P501" s="2" t="s">
        <v>3241</v>
      </c>
      <c r="Q501" s="2" t="s">
        <v>3225</v>
      </c>
      <c r="R501" s="2" t="s">
        <v>3242</v>
      </c>
    </row>
    <row r="502" spans="1:18" ht="21.6" customHeight="1" x14ac:dyDescent="0.25">
      <c r="A502" s="1">
        <f>IFERROR(IF(B502="","",SUBTOTAL(3,$B$9:$B502)),"-")</f>
        <v>494</v>
      </c>
      <c r="B502" s="2" t="s">
        <v>3243</v>
      </c>
      <c r="C502" s="7" t="s">
        <v>3244</v>
      </c>
      <c r="D502" s="3" t="s">
        <v>113</v>
      </c>
      <c r="E502" s="4">
        <v>43922</v>
      </c>
      <c r="F502" s="4">
        <v>45231</v>
      </c>
      <c r="G502" s="8" t="s">
        <v>126</v>
      </c>
      <c r="H502" s="5">
        <v>42732</v>
      </c>
      <c r="I502" s="3">
        <v>9</v>
      </c>
      <c r="J502" s="3" t="s">
        <v>107</v>
      </c>
      <c r="K502" s="6" t="s">
        <v>106</v>
      </c>
      <c r="L502" s="6" t="s">
        <v>105</v>
      </c>
      <c r="M502" s="3" t="s">
        <v>112</v>
      </c>
      <c r="N502" s="3" t="s">
        <v>3245</v>
      </c>
      <c r="O502" s="3" t="s">
        <v>3246</v>
      </c>
      <c r="P502" s="2" t="s">
        <v>3247</v>
      </c>
      <c r="Q502" s="2" t="s">
        <v>3225</v>
      </c>
      <c r="R502" s="2" t="s">
        <v>3225</v>
      </c>
    </row>
    <row r="503" spans="1:18" ht="21.6" customHeight="1" x14ac:dyDescent="0.25">
      <c r="A503" s="1">
        <f>IFERROR(IF(B503="","",SUBTOTAL(3,$B$9:$B503)),"-")</f>
        <v>495</v>
      </c>
      <c r="B503" s="2" t="s">
        <v>3248</v>
      </c>
      <c r="C503" s="7" t="s">
        <v>3249</v>
      </c>
      <c r="D503" s="3" t="s">
        <v>115</v>
      </c>
      <c r="E503" s="4">
        <v>44470</v>
      </c>
      <c r="F503" s="4">
        <v>44927</v>
      </c>
      <c r="G503" s="8" t="s">
        <v>1132</v>
      </c>
      <c r="H503" s="5">
        <v>44711</v>
      </c>
      <c r="I503" s="3">
        <v>8</v>
      </c>
      <c r="J503" s="3" t="s">
        <v>120</v>
      </c>
      <c r="K503" s="6" t="s">
        <v>104</v>
      </c>
      <c r="L503" s="6" t="s">
        <v>105</v>
      </c>
      <c r="M503" s="3" t="s">
        <v>125</v>
      </c>
      <c r="N503" s="3" t="s">
        <v>3250</v>
      </c>
      <c r="O503" s="3" t="s">
        <v>3251</v>
      </c>
      <c r="P503" s="2" t="s">
        <v>3252</v>
      </c>
      <c r="Q503" s="2" t="s">
        <v>3225</v>
      </c>
      <c r="R503" s="2" t="s">
        <v>3242</v>
      </c>
    </row>
    <row r="504" spans="1:18" ht="21.6" customHeight="1" x14ac:dyDescent="0.25">
      <c r="A504" s="1">
        <f>IFERROR(IF(B504="","",SUBTOTAL(3,$B$9:$B504)),"-")</f>
        <v>496</v>
      </c>
      <c r="B504" s="2" t="s">
        <v>3253</v>
      </c>
      <c r="C504" s="7" t="s">
        <v>3254</v>
      </c>
      <c r="D504" s="3" t="s">
        <v>110</v>
      </c>
      <c r="E504" s="4">
        <v>44652</v>
      </c>
      <c r="F504" s="4">
        <v>44927</v>
      </c>
      <c r="G504" s="8" t="s">
        <v>3255</v>
      </c>
      <c r="H504" s="5">
        <v>44826</v>
      </c>
      <c r="I504" s="3">
        <v>7</v>
      </c>
      <c r="J504" s="3" t="s">
        <v>107</v>
      </c>
      <c r="K504" s="6" t="s">
        <v>106</v>
      </c>
      <c r="L504" s="6" t="s">
        <v>105</v>
      </c>
      <c r="M504" s="3" t="s">
        <v>114</v>
      </c>
      <c r="N504" s="3" t="s">
        <v>3256</v>
      </c>
      <c r="O504" s="3" t="s">
        <v>3257</v>
      </c>
      <c r="P504" s="2" t="s">
        <v>3258</v>
      </c>
      <c r="Q504" s="2" t="s">
        <v>3225</v>
      </c>
      <c r="R504" s="2" t="s">
        <v>3225</v>
      </c>
    </row>
    <row r="505" spans="1:18" ht="21.6" customHeight="1" x14ac:dyDescent="0.25">
      <c r="A505" s="1">
        <f>IFERROR(IF(B505="","",SUBTOTAL(3,$B$9:$B505)),"-")</f>
        <v>497</v>
      </c>
      <c r="B505" s="2" t="s">
        <v>3259</v>
      </c>
      <c r="C505" s="7" t="s">
        <v>3260</v>
      </c>
      <c r="D505" s="3" t="s">
        <v>115</v>
      </c>
      <c r="E505" s="4">
        <v>44287</v>
      </c>
      <c r="F505" s="4">
        <v>45292</v>
      </c>
      <c r="G505" s="8" t="s">
        <v>656</v>
      </c>
      <c r="H505" s="5">
        <v>44447</v>
      </c>
      <c r="I505" s="3">
        <v>7</v>
      </c>
      <c r="J505" s="3" t="s">
        <v>107</v>
      </c>
      <c r="K505" s="6" t="s">
        <v>106</v>
      </c>
      <c r="L505" s="6" t="s">
        <v>105</v>
      </c>
      <c r="M505" s="3" t="s">
        <v>114</v>
      </c>
      <c r="N505" s="3" t="s">
        <v>3261</v>
      </c>
      <c r="O505" s="3" t="s">
        <v>3262</v>
      </c>
      <c r="P505" s="2" t="s">
        <v>3263</v>
      </c>
      <c r="Q505" s="2" t="s">
        <v>3225</v>
      </c>
      <c r="R505" s="2" t="s">
        <v>3225</v>
      </c>
    </row>
    <row r="506" spans="1:18" ht="21.6" customHeight="1" x14ac:dyDescent="0.25">
      <c r="A506" s="1">
        <f>IFERROR(IF(B506="","",SUBTOTAL(3,$B$9:$B506)),"-")</f>
        <v>498</v>
      </c>
      <c r="B506" s="2" t="s">
        <v>3264</v>
      </c>
      <c r="C506" s="7" t="s">
        <v>3265</v>
      </c>
      <c r="D506" s="3" t="s">
        <v>115</v>
      </c>
      <c r="E506" s="4">
        <v>45200</v>
      </c>
      <c r="F506" s="4">
        <v>45139</v>
      </c>
      <c r="G506" s="8" t="s">
        <v>1331</v>
      </c>
      <c r="H506" s="5">
        <v>44277</v>
      </c>
      <c r="I506" s="3">
        <v>7</v>
      </c>
      <c r="J506" s="3" t="s">
        <v>111</v>
      </c>
      <c r="K506" s="6" t="s">
        <v>106</v>
      </c>
      <c r="L506" s="6" t="s">
        <v>105</v>
      </c>
      <c r="M506" s="3" t="s">
        <v>114</v>
      </c>
      <c r="N506" s="3" t="s">
        <v>3266</v>
      </c>
      <c r="O506" s="3" t="s">
        <v>3267</v>
      </c>
      <c r="P506" s="2" t="s">
        <v>3268</v>
      </c>
      <c r="Q506" s="2" t="s">
        <v>3225</v>
      </c>
      <c r="R506" s="2" t="s">
        <v>3225</v>
      </c>
    </row>
    <row r="507" spans="1:18" ht="21.6" customHeight="1" x14ac:dyDescent="0.25">
      <c r="A507" s="1">
        <f>IFERROR(IF(B507="","",SUBTOTAL(3,$B$9:$B507)),"-")</f>
        <v>499</v>
      </c>
      <c r="B507" s="2" t="s">
        <v>3269</v>
      </c>
      <c r="C507" s="7" t="s">
        <v>3270</v>
      </c>
      <c r="D507" s="3" t="s">
        <v>116</v>
      </c>
      <c r="E507" s="4">
        <v>44774</v>
      </c>
      <c r="F507" s="4">
        <v>45139</v>
      </c>
      <c r="G507" s="8" t="s">
        <v>3271</v>
      </c>
      <c r="H507" s="5">
        <v>45089</v>
      </c>
      <c r="I507" s="3">
        <v>7</v>
      </c>
      <c r="J507" s="3" t="s">
        <v>111</v>
      </c>
      <c r="K507" s="6" t="s">
        <v>106</v>
      </c>
      <c r="L507" s="6" t="s">
        <v>105</v>
      </c>
      <c r="M507" s="3" t="s">
        <v>114</v>
      </c>
      <c r="N507" s="3" t="s">
        <v>3272</v>
      </c>
      <c r="O507" s="3" t="s">
        <v>3273</v>
      </c>
      <c r="P507" s="2" t="s">
        <v>3274</v>
      </c>
      <c r="Q507" s="2" t="s">
        <v>3225</v>
      </c>
      <c r="R507" s="2" t="s">
        <v>3225</v>
      </c>
    </row>
    <row r="508" spans="1:18" ht="21.6" customHeight="1" x14ac:dyDescent="0.25">
      <c r="A508" s="1">
        <f>IFERROR(IF(B508="","",SUBTOTAL(3,$B$9:$B508)),"-")</f>
        <v>500</v>
      </c>
      <c r="B508" s="2" t="s">
        <v>3275</v>
      </c>
      <c r="C508" s="7" t="s">
        <v>3276</v>
      </c>
      <c r="D508" s="3" t="s">
        <v>116</v>
      </c>
      <c r="E508" s="4">
        <v>45017</v>
      </c>
      <c r="F508" s="4">
        <v>44835</v>
      </c>
      <c r="G508" s="8" t="s">
        <v>121</v>
      </c>
      <c r="H508" s="5">
        <v>44562</v>
      </c>
      <c r="I508" s="3">
        <v>7</v>
      </c>
      <c r="J508" s="3" t="s">
        <v>118</v>
      </c>
      <c r="K508" s="6" t="s">
        <v>106</v>
      </c>
      <c r="L508" s="6" t="s">
        <v>105</v>
      </c>
      <c r="M508" s="3" t="s">
        <v>114</v>
      </c>
      <c r="N508" s="3" t="s">
        <v>3277</v>
      </c>
      <c r="O508" s="3" t="s">
        <v>3278</v>
      </c>
      <c r="P508" s="2" t="s">
        <v>3279</v>
      </c>
      <c r="Q508" s="2" t="s">
        <v>3225</v>
      </c>
      <c r="R508" s="2" t="s">
        <v>3225</v>
      </c>
    </row>
    <row r="509" spans="1:18" ht="21.6" customHeight="1" x14ac:dyDescent="0.25">
      <c r="A509" s="1">
        <f>IFERROR(IF(B509="","",SUBTOTAL(3,$B$9:$B509)),"-")</f>
        <v>501</v>
      </c>
      <c r="B509" s="2" t="s">
        <v>3280</v>
      </c>
      <c r="C509" s="7" t="s">
        <v>3281</v>
      </c>
      <c r="D509" s="3" t="s">
        <v>116</v>
      </c>
      <c r="E509" s="4">
        <v>45200</v>
      </c>
      <c r="F509" s="4">
        <v>45292</v>
      </c>
      <c r="G509" s="8" t="s">
        <v>2172</v>
      </c>
      <c r="H509" s="5">
        <v>45047</v>
      </c>
      <c r="I509" s="3">
        <v>6</v>
      </c>
      <c r="J509" s="3" t="s">
        <v>107</v>
      </c>
      <c r="K509" s="6" t="s">
        <v>106</v>
      </c>
      <c r="L509" s="6" t="s">
        <v>105</v>
      </c>
      <c r="M509" s="3" t="s">
        <v>114</v>
      </c>
      <c r="N509" s="3" t="s">
        <v>3282</v>
      </c>
      <c r="O509" s="3" t="s">
        <v>3283</v>
      </c>
      <c r="P509" s="2" t="s">
        <v>3284</v>
      </c>
      <c r="Q509" s="2" t="s">
        <v>3225</v>
      </c>
      <c r="R509" s="2" t="s">
        <v>3225</v>
      </c>
    </row>
    <row r="510" spans="1:18" ht="21.6" customHeight="1" x14ac:dyDescent="0.25">
      <c r="A510" s="1">
        <f>IFERROR(IF(B510="","",SUBTOTAL(3,$B$9:$B510)),"-")</f>
        <v>502</v>
      </c>
      <c r="B510" s="2" t="s">
        <v>3285</v>
      </c>
      <c r="C510" s="7" t="s">
        <v>3286</v>
      </c>
      <c r="D510" s="3" t="s">
        <v>582</v>
      </c>
      <c r="E510" s="4">
        <v>44652</v>
      </c>
      <c r="F510" s="4">
        <v>45292</v>
      </c>
      <c r="G510" s="8" t="s">
        <v>117</v>
      </c>
      <c r="H510" s="5">
        <v>44277</v>
      </c>
      <c r="I510" s="3">
        <v>5</v>
      </c>
      <c r="J510" s="3" t="s">
        <v>118</v>
      </c>
      <c r="K510" s="6" t="s">
        <v>104</v>
      </c>
      <c r="L510" s="6" t="s">
        <v>105</v>
      </c>
      <c r="M510" s="3" t="s">
        <v>114</v>
      </c>
      <c r="N510" s="3" t="s">
        <v>3287</v>
      </c>
      <c r="O510" s="3" t="s">
        <v>3288</v>
      </c>
      <c r="P510" s="2" t="s">
        <v>3289</v>
      </c>
      <c r="Q510" s="2" t="s">
        <v>3225</v>
      </c>
      <c r="R510" s="2" t="s">
        <v>3225</v>
      </c>
    </row>
    <row r="511" spans="1:18" ht="21.6" customHeight="1" x14ac:dyDescent="0.25">
      <c r="A511" s="1">
        <f>IFERROR(IF(B511="","",SUBTOTAL(3,$B$9:$B511)),"-")</f>
        <v>503</v>
      </c>
      <c r="B511" s="2" t="s">
        <v>3290</v>
      </c>
      <c r="C511" s="7" t="s">
        <v>3291</v>
      </c>
      <c r="D511" s="3" t="s">
        <v>515</v>
      </c>
      <c r="E511" s="4">
        <v>44287</v>
      </c>
      <c r="F511" s="4">
        <v>44621</v>
      </c>
      <c r="G511" s="8" t="s">
        <v>1801</v>
      </c>
      <c r="H511" s="5">
        <v>44470</v>
      </c>
      <c r="I511" s="3">
        <v>14</v>
      </c>
      <c r="J511" s="3" t="s">
        <v>107</v>
      </c>
      <c r="K511" s="6" t="s">
        <v>104</v>
      </c>
      <c r="L511" s="6" t="s">
        <v>105</v>
      </c>
      <c r="M511" s="3" t="s">
        <v>517</v>
      </c>
      <c r="N511" s="3" t="s">
        <v>3292</v>
      </c>
      <c r="O511" s="3" t="s">
        <v>3293</v>
      </c>
      <c r="P511" s="2" t="s">
        <v>3294</v>
      </c>
      <c r="Q511" s="2" t="s">
        <v>3295</v>
      </c>
      <c r="R511" s="2" t="s">
        <v>3295</v>
      </c>
    </row>
    <row r="512" spans="1:18" ht="21.6" customHeight="1" x14ac:dyDescent="0.25">
      <c r="A512" s="1">
        <f>IFERROR(IF(B512="","",SUBTOTAL(3,$B$9:$B512)),"-")</f>
        <v>504</v>
      </c>
      <c r="B512" s="2" t="s">
        <v>3296</v>
      </c>
      <c r="C512" s="7" t="s">
        <v>3297</v>
      </c>
      <c r="D512" s="3" t="s">
        <v>108</v>
      </c>
      <c r="E512" s="4">
        <v>42826</v>
      </c>
      <c r="F512" s="4">
        <v>44621</v>
      </c>
      <c r="G512" s="8" t="s">
        <v>1808</v>
      </c>
      <c r="H512" s="5">
        <v>44810</v>
      </c>
      <c r="I512" s="3">
        <v>12</v>
      </c>
      <c r="J512" s="3" t="s">
        <v>103</v>
      </c>
      <c r="K512" s="6" t="s">
        <v>106</v>
      </c>
      <c r="L512" s="6" t="s">
        <v>105</v>
      </c>
      <c r="M512" s="3" t="s">
        <v>109</v>
      </c>
      <c r="N512" s="3" t="s">
        <v>3298</v>
      </c>
      <c r="O512" s="3" t="s">
        <v>3299</v>
      </c>
      <c r="P512" s="2" t="s">
        <v>3300</v>
      </c>
      <c r="Q512" s="2" t="s">
        <v>3295</v>
      </c>
      <c r="R512" s="2" t="s">
        <v>3295</v>
      </c>
    </row>
    <row r="513" spans="1:18" ht="21.6" customHeight="1" x14ac:dyDescent="0.25">
      <c r="A513" s="1">
        <f>IFERROR(IF(B513="","",SUBTOTAL(3,$B$9:$B513)),"-")</f>
        <v>505</v>
      </c>
      <c r="B513" s="2" t="s">
        <v>3301</v>
      </c>
      <c r="C513" s="7" t="s">
        <v>3302</v>
      </c>
      <c r="D513" s="3" t="s">
        <v>122</v>
      </c>
      <c r="E513" s="4">
        <v>41730</v>
      </c>
      <c r="F513" s="4">
        <v>44621</v>
      </c>
      <c r="G513" s="8" t="s">
        <v>3303</v>
      </c>
      <c r="H513" s="5">
        <v>44678</v>
      </c>
      <c r="I513" s="3">
        <v>11</v>
      </c>
      <c r="J513" s="3" t="s">
        <v>107</v>
      </c>
      <c r="K513" s="6" t="s">
        <v>106</v>
      </c>
      <c r="L513" s="6" t="s">
        <v>105</v>
      </c>
      <c r="M513" s="3" t="s">
        <v>124</v>
      </c>
      <c r="N513" s="3" t="s">
        <v>3304</v>
      </c>
      <c r="O513" s="3" t="s">
        <v>3305</v>
      </c>
      <c r="P513" s="2" t="s">
        <v>3306</v>
      </c>
      <c r="Q513" s="2" t="s">
        <v>3295</v>
      </c>
      <c r="R513" s="2" t="s">
        <v>3295</v>
      </c>
    </row>
    <row r="514" spans="1:18" ht="21.6" customHeight="1" x14ac:dyDescent="0.25">
      <c r="A514" s="1">
        <f>IFERROR(IF(B514="","",SUBTOTAL(3,$B$9:$B514)),"-")</f>
        <v>506</v>
      </c>
      <c r="B514" s="2" t="s">
        <v>3307</v>
      </c>
      <c r="C514" s="7" t="s">
        <v>3308</v>
      </c>
      <c r="D514" s="3" t="s">
        <v>108</v>
      </c>
      <c r="E514" s="4">
        <v>44287</v>
      </c>
      <c r="F514" s="4">
        <v>44986</v>
      </c>
      <c r="G514" s="8" t="s">
        <v>3309</v>
      </c>
      <c r="H514" s="5">
        <v>45075</v>
      </c>
      <c r="I514" s="3">
        <v>11</v>
      </c>
      <c r="J514" s="3" t="s">
        <v>103</v>
      </c>
      <c r="K514" s="6" t="s">
        <v>106</v>
      </c>
      <c r="L514" s="6" t="s">
        <v>105</v>
      </c>
      <c r="M514" s="3" t="s">
        <v>124</v>
      </c>
      <c r="N514" s="3" t="s">
        <v>3310</v>
      </c>
      <c r="O514" s="3" t="s">
        <v>3311</v>
      </c>
      <c r="P514" s="2" t="s">
        <v>3312</v>
      </c>
      <c r="Q514" s="2" t="s">
        <v>3295</v>
      </c>
      <c r="R514" s="2" t="s">
        <v>3295</v>
      </c>
    </row>
    <row r="515" spans="1:18" ht="21.6" customHeight="1" x14ac:dyDescent="0.25">
      <c r="A515" s="1">
        <f>IFERROR(IF(B515="","",SUBTOTAL(3,$B$9:$B515)),"-")</f>
        <v>507</v>
      </c>
      <c r="B515" s="2" t="s">
        <v>3313</v>
      </c>
      <c r="C515" s="7" t="s">
        <v>3314</v>
      </c>
      <c r="D515" s="3" t="s">
        <v>122</v>
      </c>
      <c r="E515" s="4">
        <v>44470</v>
      </c>
      <c r="F515" s="4">
        <v>44621</v>
      </c>
      <c r="G515" s="8" t="s">
        <v>3315</v>
      </c>
      <c r="H515" s="5">
        <v>44747</v>
      </c>
      <c r="I515" s="3">
        <v>11</v>
      </c>
      <c r="J515" s="3" t="s">
        <v>107</v>
      </c>
      <c r="K515" s="6" t="s">
        <v>106</v>
      </c>
      <c r="L515" s="6" t="s">
        <v>105</v>
      </c>
      <c r="M515" s="3" t="s">
        <v>124</v>
      </c>
      <c r="N515" s="3" t="s">
        <v>3316</v>
      </c>
      <c r="O515" s="3" t="s">
        <v>3317</v>
      </c>
      <c r="P515" s="2" t="s">
        <v>3318</v>
      </c>
      <c r="Q515" s="2" t="s">
        <v>3295</v>
      </c>
      <c r="R515" s="2" t="s">
        <v>3295</v>
      </c>
    </row>
    <row r="516" spans="1:18" ht="21.6" customHeight="1" x14ac:dyDescent="0.25">
      <c r="A516" s="1">
        <f>IFERROR(IF(B516="","",SUBTOTAL(3,$B$9:$B516)),"-")</f>
        <v>508</v>
      </c>
      <c r="B516" s="2" t="s">
        <v>3319</v>
      </c>
      <c r="C516" s="7" t="s">
        <v>3320</v>
      </c>
      <c r="D516" s="3" t="s">
        <v>113</v>
      </c>
      <c r="E516" s="4">
        <v>44652</v>
      </c>
      <c r="F516" s="4">
        <v>45292</v>
      </c>
      <c r="G516" s="8" t="s">
        <v>126</v>
      </c>
      <c r="H516" s="5">
        <v>43118</v>
      </c>
      <c r="I516" s="3">
        <v>9</v>
      </c>
      <c r="J516" s="3" t="s">
        <v>103</v>
      </c>
      <c r="K516" s="6" t="s">
        <v>104</v>
      </c>
      <c r="L516" s="6" t="s">
        <v>105</v>
      </c>
      <c r="M516" s="3" t="s">
        <v>112</v>
      </c>
      <c r="N516" s="3" t="s">
        <v>3321</v>
      </c>
      <c r="O516" s="3" t="s">
        <v>3322</v>
      </c>
      <c r="P516" s="2" t="s">
        <v>3323</v>
      </c>
      <c r="Q516" s="2" t="s">
        <v>3295</v>
      </c>
      <c r="R516" s="2" t="s">
        <v>3295</v>
      </c>
    </row>
    <row r="517" spans="1:18" ht="21.6" customHeight="1" x14ac:dyDescent="0.25">
      <c r="A517" s="1">
        <f>IFERROR(IF(B517="","",SUBTOTAL(3,$B$9:$B517)),"-")</f>
        <v>509</v>
      </c>
      <c r="B517" s="2" t="s">
        <v>3324</v>
      </c>
      <c r="C517" s="7" t="s">
        <v>3325</v>
      </c>
      <c r="D517" s="3" t="s">
        <v>113</v>
      </c>
      <c r="E517" s="4">
        <v>43739</v>
      </c>
      <c r="F517" s="4">
        <v>44621</v>
      </c>
      <c r="G517" s="8" t="s">
        <v>1166</v>
      </c>
      <c r="H517" s="5">
        <v>44277</v>
      </c>
      <c r="I517" s="3">
        <v>7</v>
      </c>
      <c r="J517" s="3" t="s">
        <v>107</v>
      </c>
      <c r="K517" s="6" t="s">
        <v>106</v>
      </c>
      <c r="L517" s="6" t="s">
        <v>105</v>
      </c>
      <c r="M517" s="3" t="s">
        <v>114</v>
      </c>
      <c r="N517" s="3" t="s">
        <v>3326</v>
      </c>
      <c r="O517" s="3" t="s">
        <v>3327</v>
      </c>
      <c r="P517" s="2" t="s">
        <v>3328</v>
      </c>
      <c r="Q517" s="2" t="s">
        <v>3295</v>
      </c>
      <c r="R517" s="2" t="s">
        <v>3295</v>
      </c>
    </row>
    <row r="518" spans="1:18" ht="21.6" customHeight="1" x14ac:dyDescent="0.25">
      <c r="A518" s="1">
        <f>IFERROR(IF(B518="","",SUBTOTAL(3,$B$9:$B518)),"-")</f>
        <v>510</v>
      </c>
      <c r="B518" s="2" t="s">
        <v>3329</v>
      </c>
      <c r="C518" s="7" t="s">
        <v>3330</v>
      </c>
      <c r="D518" s="3" t="s">
        <v>115</v>
      </c>
      <c r="E518" s="4">
        <v>43922</v>
      </c>
      <c r="F518" s="4">
        <v>45292</v>
      </c>
      <c r="G518" s="8" t="s">
        <v>3331</v>
      </c>
      <c r="H518" s="5">
        <v>44928</v>
      </c>
      <c r="I518" s="3">
        <v>7</v>
      </c>
      <c r="J518" s="3" t="s">
        <v>107</v>
      </c>
      <c r="K518" s="6" t="s">
        <v>106</v>
      </c>
      <c r="L518" s="6" t="s">
        <v>105</v>
      </c>
      <c r="M518" s="3" t="s">
        <v>114</v>
      </c>
      <c r="N518" s="3" t="s">
        <v>3332</v>
      </c>
      <c r="O518" s="3" t="s">
        <v>3333</v>
      </c>
      <c r="P518" s="2" t="s">
        <v>3334</v>
      </c>
      <c r="Q518" s="2" t="s">
        <v>3295</v>
      </c>
      <c r="R518" s="2" t="s">
        <v>3295</v>
      </c>
    </row>
    <row r="519" spans="1:18" ht="21.6" customHeight="1" x14ac:dyDescent="0.25">
      <c r="A519" s="1">
        <f>IFERROR(IF(B519="","",SUBTOTAL(3,$B$9:$B519)),"-")</f>
        <v>511</v>
      </c>
      <c r="B519" s="2" t="s">
        <v>3335</v>
      </c>
      <c r="C519" s="7" t="s">
        <v>3336</v>
      </c>
      <c r="D519" s="3" t="s">
        <v>115</v>
      </c>
      <c r="E519" s="4">
        <v>44287</v>
      </c>
      <c r="F519" s="4">
        <v>44927</v>
      </c>
      <c r="G519" s="8" t="s">
        <v>3337</v>
      </c>
      <c r="H519" s="5">
        <v>44562</v>
      </c>
      <c r="I519" s="3">
        <v>7</v>
      </c>
      <c r="J519" s="3" t="s">
        <v>107</v>
      </c>
      <c r="K519" s="6" t="s">
        <v>106</v>
      </c>
      <c r="L519" s="6" t="s">
        <v>105</v>
      </c>
      <c r="M519" s="3" t="s">
        <v>114</v>
      </c>
      <c r="N519" s="3" t="s">
        <v>3338</v>
      </c>
      <c r="O519" s="3" t="s">
        <v>3339</v>
      </c>
      <c r="P519" s="2" t="s">
        <v>3340</v>
      </c>
      <c r="Q519" s="2" t="s">
        <v>3295</v>
      </c>
      <c r="R519" s="2" t="s">
        <v>3295</v>
      </c>
    </row>
    <row r="520" spans="1:18" ht="21.6" customHeight="1" x14ac:dyDescent="0.25">
      <c r="A520" s="1">
        <f>IFERROR(IF(B520="","",SUBTOTAL(3,$B$9:$B520)),"-")</f>
        <v>512</v>
      </c>
      <c r="B520" s="2" t="s">
        <v>3341</v>
      </c>
      <c r="C520" s="7" t="s">
        <v>3342</v>
      </c>
      <c r="D520" s="3" t="s">
        <v>115</v>
      </c>
      <c r="E520" s="4">
        <v>44652</v>
      </c>
      <c r="F520" s="4">
        <v>45292</v>
      </c>
      <c r="G520" s="8" t="s">
        <v>3343</v>
      </c>
      <c r="H520" s="5">
        <v>44277</v>
      </c>
      <c r="I520" s="3">
        <v>6</v>
      </c>
      <c r="J520" s="3" t="s">
        <v>120</v>
      </c>
      <c r="K520" s="6" t="s">
        <v>106</v>
      </c>
      <c r="L520" s="6" t="s">
        <v>105</v>
      </c>
      <c r="M520" s="3" t="s">
        <v>114</v>
      </c>
      <c r="N520" s="3" t="s">
        <v>3344</v>
      </c>
      <c r="O520" s="3" t="s">
        <v>3345</v>
      </c>
      <c r="P520" s="2" t="s">
        <v>3346</v>
      </c>
      <c r="Q520" s="2" t="s">
        <v>3295</v>
      </c>
      <c r="R520" s="2" t="s">
        <v>3295</v>
      </c>
    </row>
    <row r="521" spans="1:18" ht="21.6" customHeight="1" x14ac:dyDescent="0.25">
      <c r="A521" s="1">
        <f>IFERROR(IF(B521="","",SUBTOTAL(3,$B$9:$B521)),"-")</f>
        <v>513</v>
      </c>
      <c r="B521" s="2" t="s">
        <v>3347</v>
      </c>
      <c r="C521" s="7" t="s">
        <v>3348</v>
      </c>
      <c r="D521" s="3" t="s">
        <v>115</v>
      </c>
      <c r="E521" s="4">
        <v>44652</v>
      </c>
      <c r="F521" s="4">
        <v>45292</v>
      </c>
      <c r="G521" s="8" t="s">
        <v>121</v>
      </c>
      <c r="H521" s="5">
        <v>44277</v>
      </c>
      <c r="I521" s="3">
        <v>7</v>
      </c>
      <c r="J521" s="3" t="s">
        <v>107</v>
      </c>
      <c r="K521" s="6" t="s">
        <v>104</v>
      </c>
      <c r="L521" s="6" t="s">
        <v>105</v>
      </c>
      <c r="M521" s="3" t="s">
        <v>114</v>
      </c>
      <c r="N521" s="3" t="s">
        <v>3349</v>
      </c>
      <c r="O521" s="3" t="s">
        <v>3350</v>
      </c>
      <c r="P521" s="2" t="s">
        <v>3351</v>
      </c>
      <c r="Q521" s="2" t="s">
        <v>3295</v>
      </c>
      <c r="R521" s="2" t="s">
        <v>3295</v>
      </c>
    </row>
    <row r="522" spans="1:18" ht="21.6" customHeight="1" x14ac:dyDescent="0.25">
      <c r="A522" s="1">
        <f>IFERROR(IF(B522="","",SUBTOTAL(3,$B$9:$B522)),"-")</f>
        <v>514</v>
      </c>
      <c r="B522" s="2" t="s">
        <v>3352</v>
      </c>
      <c r="C522" s="7" t="s">
        <v>3353</v>
      </c>
      <c r="D522" s="3" t="s">
        <v>582</v>
      </c>
      <c r="E522" s="4">
        <v>43922</v>
      </c>
      <c r="F522" s="4">
        <v>45231</v>
      </c>
      <c r="G522" s="8" t="s">
        <v>3354</v>
      </c>
      <c r="H522" s="5">
        <v>44277</v>
      </c>
      <c r="I522" s="3">
        <v>5</v>
      </c>
      <c r="J522" s="3" t="s">
        <v>118</v>
      </c>
      <c r="K522" s="6" t="s">
        <v>106</v>
      </c>
      <c r="L522" s="6" t="s">
        <v>105</v>
      </c>
      <c r="M522" s="3" t="s">
        <v>114</v>
      </c>
      <c r="N522" s="3" t="s">
        <v>3355</v>
      </c>
      <c r="O522" s="3" t="s">
        <v>3356</v>
      </c>
      <c r="P522" s="2" t="s">
        <v>3357</v>
      </c>
      <c r="Q522" s="2" t="s">
        <v>3295</v>
      </c>
      <c r="R522" s="2" t="s">
        <v>3295</v>
      </c>
    </row>
    <row r="523" spans="1:18" ht="21.6" customHeight="1" x14ac:dyDescent="0.25">
      <c r="A523" s="1">
        <f>IFERROR(IF(B523="","",SUBTOTAL(3,$B$9:$B523)),"-")</f>
        <v>515</v>
      </c>
      <c r="B523" s="2" t="s">
        <v>3358</v>
      </c>
      <c r="C523" s="7" t="s">
        <v>3359</v>
      </c>
      <c r="D523" s="3" t="s">
        <v>582</v>
      </c>
      <c r="E523" s="4">
        <v>43922</v>
      </c>
      <c r="F523" s="4">
        <v>45292</v>
      </c>
      <c r="G523" s="8" t="s">
        <v>689</v>
      </c>
      <c r="H523" s="5">
        <v>44277</v>
      </c>
      <c r="I523" s="3">
        <v>5</v>
      </c>
      <c r="J523" s="3" t="s">
        <v>118</v>
      </c>
      <c r="K523" s="6" t="s">
        <v>106</v>
      </c>
      <c r="L523" s="6" t="s">
        <v>105</v>
      </c>
      <c r="M523" s="3" t="s">
        <v>114</v>
      </c>
      <c r="N523" s="3" t="s">
        <v>3360</v>
      </c>
      <c r="O523" s="3" t="s">
        <v>3361</v>
      </c>
      <c r="P523" s="2" t="s">
        <v>3362</v>
      </c>
      <c r="Q523" s="2" t="s">
        <v>3295</v>
      </c>
      <c r="R523" s="2" t="s">
        <v>3295</v>
      </c>
    </row>
    <row r="524" spans="1:18" ht="21.6" customHeight="1" x14ac:dyDescent="0.25">
      <c r="A524" s="1">
        <f>IFERROR(IF(B524="","",SUBTOTAL(3,$B$9:$B524)),"-")</f>
        <v>516</v>
      </c>
      <c r="B524" s="2" t="s">
        <v>3363</v>
      </c>
      <c r="C524" s="7" t="s">
        <v>3364</v>
      </c>
      <c r="D524" s="3" t="s">
        <v>582</v>
      </c>
      <c r="E524" s="4">
        <v>44652</v>
      </c>
      <c r="F524" s="4">
        <v>45292</v>
      </c>
      <c r="G524" s="8" t="s">
        <v>689</v>
      </c>
      <c r="H524" s="5">
        <v>44277</v>
      </c>
      <c r="I524" s="3">
        <v>5</v>
      </c>
      <c r="J524" s="3" t="s">
        <v>118</v>
      </c>
      <c r="K524" s="6" t="s">
        <v>106</v>
      </c>
      <c r="L524" s="6" t="s">
        <v>105</v>
      </c>
      <c r="M524" s="3" t="s">
        <v>114</v>
      </c>
      <c r="N524" s="3" t="s">
        <v>3365</v>
      </c>
      <c r="O524" s="3" t="s">
        <v>3366</v>
      </c>
      <c r="P524" s="2" t="s">
        <v>3367</v>
      </c>
      <c r="Q524" s="2" t="s">
        <v>3295</v>
      </c>
      <c r="R524" s="2" t="s">
        <v>3295</v>
      </c>
    </row>
    <row r="525" spans="1:18" ht="21.6" customHeight="1" x14ac:dyDescent="0.25">
      <c r="A525" s="1">
        <f>IFERROR(IF(B525="","",SUBTOTAL(3,$B$9:$B525)),"-")</f>
        <v>517</v>
      </c>
      <c r="B525" s="2" t="s">
        <v>3368</v>
      </c>
      <c r="C525" s="7" t="s">
        <v>3369</v>
      </c>
      <c r="D525" s="3" t="s">
        <v>515</v>
      </c>
      <c r="E525" s="4">
        <v>43191</v>
      </c>
      <c r="F525" s="4">
        <v>45047</v>
      </c>
      <c r="G525" s="8" t="s">
        <v>1801</v>
      </c>
      <c r="H525" s="5">
        <v>44280</v>
      </c>
      <c r="I525" s="3">
        <v>14</v>
      </c>
      <c r="J525" s="3" t="s">
        <v>107</v>
      </c>
      <c r="K525" s="6" t="s">
        <v>104</v>
      </c>
      <c r="L525" s="6" t="s">
        <v>105</v>
      </c>
      <c r="M525" s="3" t="s">
        <v>517</v>
      </c>
      <c r="N525" s="3" t="s">
        <v>3370</v>
      </c>
      <c r="O525" s="3" t="s">
        <v>3371</v>
      </c>
      <c r="P525" s="2" t="s">
        <v>3372</v>
      </c>
      <c r="Q525" s="2" t="s">
        <v>3373</v>
      </c>
      <c r="R525" s="2" t="s">
        <v>3373</v>
      </c>
    </row>
    <row r="526" spans="1:18" ht="21.6" customHeight="1" x14ac:dyDescent="0.25">
      <c r="A526" s="1">
        <f>IFERROR(IF(B526="","",SUBTOTAL(3,$B$9:$B526)),"-")</f>
        <v>518</v>
      </c>
      <c r="B526" s="2" t="s">
        <v>3374</v>
      </c>
      <c r="C526" s="7" t="s">
        <v>3375</v>
      </c>
      <c r="D526" s="3" t="s">
        <v>108</v>
      </c>
      <c r="E526" s="4">
        <v>44470</v>
      </c>
      <c r="F526" s="4">
        <v>44835</v>
      </c>
      <c r="G526" s="8" t="s">
        <v>1808</v>
      </c>
      <c r="H526" s="5">
        <v>44747</v>
      </c>
      <c r="I526" s="3">
        <v>12</v>
      </c>
      <c r="J526" s="3" t="s">
        <v>103</v>
      </c>
      <c r="K526" s="6" t="s">
        <v>106</v>
      </c>
      <c r="L526" s="6" t="s">
        <v>105</v>
      </c>
      <c r="M526" s="3" t="s">
        <v>109</v>
      </c>
      <c r="N526" s="3" t="s">
        <v>3376</v>
      </c>
      <c r="O526" s="3" t="s">
        <v>3377</v>
      </c>
      <c r="P526" s="2" t="s">
        <v>3378</v>
      </c>
      <c r="Q526" s="2" t="s">
        <v>3373</v>
      </c>
      <c r="R526" s="2" t="s">
        <v>3373</v>
      </c>
    </row>
    <row r="527" spans="1:18" ht="21.6" customHeight="1" x14ac:dyDescent="0.25">
      <c r="A527" s="1">
        <f>IFERROR(IF(B527="","",SUBTOTAL(3,$B$9:$B527)),"-")</f>
        <v>519</v>
      </c>
      <c r="B527" s="2" t="s">
        <v>3379</v>
      </c>
      <c r="C527" s="7" t="s">
        <v>3380</v>
      </c>
      <c r="D527" s="3" t="s">
        <v>110</v>
      </c>
      <c r="E527" s="4">
        <v>44652</v>
      </c>
      <c r="F527" s="4">
        <v>44866</v>
      </c>
      <c r="G527" s="8" t="s">
        <v>3381</v>
      </c>
      <c r="H527" s="5">
        <v>44816</v>
      </c>
      <c r="I527" s="3">
        <v>11</v>
      </c>
      <c r="J527" s="3" t="s">
        <v>103</v>
      </c>
      <c r="K527" s="6" t="s">
        <v>104</v>
      </c>
      <c r="L527" s="6" t="s">
        <v>105</v>
      </c>
      <c r="M527" s="3" t="s">
        <v>124</v>
      </c>
      <c r="N527" s="3" t="s">
        <v>3382</v>
      </c>
      <c r="O527" s="3" t="s">
        <v>238</v>
      </c>
      <c r="P527" s="2" t="s">
        <v>3383</v>
      </c>
      <c r="Q527" s="2" t="s">
        <v>3373</v>
      </c>
      <c r="R527" s="2" t="s">
        <v>3373</v>
      </c>
    </row>
    <row r="528" spans="1:18" ht="21.6" customHeight="1" x14ac:dyDescent="0.25">
      <c r="A528" s="1">
        <f>IFERROR(IF(B528="","",SUBTOTAL(3,$B$9:$B528)),"-")</f>
        <v>520</v>
      </c>
      <c r="B528" s="2" t="s">
        <v>3384</v>
      </c>
      <c r="C528" s="7" t="s">
        <v>3385</v>
      </c>
      <c r="D528" s="3" t="s">
        <v>122</v>
      </c>
      <c r="E528" s="4">
        <v>45017</v>
      </c>
      <c r="F528" s="4">
        <v>45292</v>
      </c>
      <c r="G528" s="8" t="s">
        <v>3386</v>
      </c>
      <c r="H528" s="5">
        <v>44505</v>
      </c>
      <c r="I528" s="3">
        <v>11</v>
      </c>
      <c r="J528" s="3" t="s">
        <v>103</v>
      </c>
      <c r="K528" s="6" t="s">
        <v>106</v>
      </c>
      <c r="L528" s="6" t="s">
        <v>105</v>
      </c>
      <c r="M528" s="3" t="s">
        <v>124</v>
      </c>
      <c r="N528" s="3" t="s">
        <v>3387</v>
      </c>
      <c r="O528" s="3" t="s">
        <v>3388</v>
      </c>
      <c r="P528" s="2" t="s">
        <v>3389</v>
      </c>
      <c r="Q528" s="2" t="s">
        <v>3373</v>
      </c>
      <c r="R528" s="2" t="s">
        <v>3373</v>
      </c>
    </row>
    <row r="529" spans="1:18" ht="21.6" customHeight="1" x14ac:dyDescent="0.25">
      <c r="A529" s="1">
        <f>IFERROR(IF(B529="","",SUBTOTAL(3,$B$9:$B529)),"-")</f>
        <v>521</v>
      </c>
      <c r="B529" s="2" t="s">
        <v>3390</v>
      </c>
      <c r="C529" s="7" t="s">
        <v>3391</v>
      </c>
      <c r="D529" s="3" t="s">
        <v>113</v>
      </c>
      <c r="E529" s="4">
        <v>43374</v>
      </c>
      <c r="F529" s="4">
        <v>44621</v>
      </c>
      <c r="G529" s="8" t="s">
        <v>123</v>
      </c>
      <c r="H529" s="5">
        <v>44280</v>
      </c>
      <c r="I529" s="3">
        <v>9</v>
      </c>
      <c r="J529" s="3" t="s">
        <v>107</v>
      </c>
      <c r="K529" s="6" t="s">
        <v>106</v>
      </c>
      <c r="L529" s="6" t="s">
        <v>105</v>
      </c>
      <c r="M529" s="3" t="s">
        <v>112</v>
      </c>
      <c r="N529" s="3" t="s">
        <v>3392</v>
      </c>
      <c r="O529" s="3" t="s">
        <v>3393</v>
      </c>
      <c r="P529" s="2" t="s">
        <v>3394</v>
      </c>
      <c r="Q529" s="2" t="s">
        <v>3373</v>
      </c>
      <c r="R529" s="2" t="s">
        <v>3373</v>
      </c>
    </row>
    <row r="530" spans="1:18" ht="21.6" customHeight="1" x14ac:dyDescent="0.25">
      <c r="A530" s="1">
        <f>IFERROR(IF(B530="","",SUBTOTAL(3,$B$9:$B530)),"-")</f>
        <v>522</v>
      </c>
      <c r="B530" s="2" t="s">
        <v>3395</v>
      </c>
      <c r="C530" s="7" t="s">
        <v>3396</v>
      </c>
      <c r="D530" s="3" t="s">
        <v>113</v>
      </c>
      <c r="E530" s="4">
        <v>44652</v>
      </c>
      <c r="F530" s="4">
        <v>45292</v>
      </c>
      <c r="G530" s="8" t="s">
        <v>3397</v>
      </c>
      <c r="H530" s="5">
        <v>44743</v>
      </c>
      <c r="I530" s="3">
        <v>7</v>
      </c>
      <c r="J530" s="3" t="s">
        <v>107</v>
      </c>
      <c r="K530" s="6" t="s">
        <v>106</v>
      </c>
      <c r="L530" s="6" t="s">
        <v>105</v>
      </c>
      <c r="M530" s="3" t="s">
        <v>114</v>
      </c>
      <c r="N530" s="3" t="s">
        <v>3398</v>
      </c>
      <c r="O530" s="3" t="s">
        <v>3399</v>
      </c>
      <c r="P530" s="2" t="s">
        <v>3400</v>
      </c>
      <c r="Q530" s="2" t="s">
        <v>3373</v>
      </c>
      <c r="R530" s="2" t="s">
        <v>3373</v>
      </c>
    </row>
    <row r="531" spans="1:18" ht="21.6" customHeight="1" x14ac:dyDescent="0.25">
      <c r="A531" s="1">
        <f>IFERROR(IF(B531="","",SUBTOTAL(3,$B$9:$B531)),"-")</f>
        <v>523</v>
      </c>
      <c r="B531" s="2" t="s">
        <v>3401</v>
      </c>
      <c r="C531" s="7" t="s">
        <v>3402</v>
      </c>
      <c r="D531" s="3" t="s">
        <v>110</v>
      </c>
      <c r="E531" s="4">
        <v>44105</v>
      </c>
      <c r="F531" s="4">
        <v>44927</v>
      </c>
      <c r="G531" s="8" t="s">
        <v>3403</v>
      </c>
      <c r="H531" s="5">
        <v>44280</v>
      </c>
      <c r="I531" s="3">
        <v>7</v>
      </c>
      <c r="J531" s="3" t="s">
        <v>107</v>
      </c>
      <c r="K531" s="6" t="s">
        <v>104</v>
      </c>
      <c r="L531" s="6" t="s">
        <v>105</v>
      </c>
      <c r="M531" s="3" t="s">
        <v>114</v>
      </c>
      <c r="N531" s="3" t="s">
        <v>3404</v>
      </c>
      <c r="O531" s="3" t="s">
        <v>3405</v>
      </c>
      <c r="P531" s="2" t="s">
        <v>3406</v>
      </c>
      <c r="Q531" s="2" t="s">
        <v>3373</v>
      </c>
      <c r="R531" s="2" t="s">
        <v>3373</v>
      </c>
    </row>
    <row r="532" spans="1:18" ht="21.6" customHeight="1" x14ac:dyDescent="0.25">
      <c r="A532" s="1">
        <f>IFERROR(IF(B532="","",SUBTOTAL(3,$B$9:$B532)),"-")</f>
        <v>524</v>
      </c>
      <c r="B532" s="2" t="s">
        <v>3407</v>
      </c>
      <c r="C532" s="7" t="s">
        <v>3408</v>
      </c>
      <c r="D532" s="3" t="s">
        <v>115</v>
      </c>
      <c r="E532" s="4">
        <v>44287</v>
      </c>
      <c r="F532" s="4">
        <v>44927</v>
      </c>
      <c r="G532" s="8" t="s">
        <v>3409</v>
      </c>
      <c r="H532" s="5">
        <v>44280</v>
      </c>
      <c r="I532" s="3">
        <v>7</v>
      </c>
      <c r="J532" s="3" t="s">
        <v>107</v>
      </c>
      <c r="K532" s="6" t="s">
        <v>106</v>
      </c>
      <c r="L532" s="6" t="s">
        <v>105</v>
      </c>
      <c r="M532" s="3" t="s">
        <v>114</v>
      </c>
      <c r="N532" s="3" t="s">
        <v>3410</v>
      </c>
      <c r="O532" s="3" t="s">
        <v>3411</v>
      </c>
      <c r="P532" s="2" t="s">
        <v>3412</v>
      </c>
      <c r="Q532" s="2" t="s">
        <v>3373</v>
      </c>
      <c r="R532" s="2" t="s">
        <v>3373</v>
      </c>
    </row>
    <row r="533" spans="1:18" ht="21.6" customHeight="1" x14ac:dyDescent="0.25">
      <c r="A533" s="1">
        <f>IFERROR(IF(B533="","",SUBTOTAL(3,$B$9:$B533)),"-")</f>
        <v>525</v>
      </c>
      <c r="B533" s="2" t="s">
        <v>3413</v>
      </c>
      <c r="C533" s="7" t="s">
        <v>3414</v>
      </c>
      <c r="D533" s="3" t="s">
        <v>115</v>
      </c>
      <c r="E533" s="4">
        <v>44652</v>
      </c>
      <c r="F533" s="4">
        <v>45292</v>
      </c>
      <c r="G533" s="8" t="s">
        <v>121</v>
      </c>
      <c r="H533" s="5">
        <v>44280</v>
      </c>
      <c r="I533" s="3">
        <v>7</v>
      </c>
      <c r="J533" s="3" t="s">
        <v>120</v>
      </c>
      <c r="K533" s="6" t="s">
        <v>106</v>
      </c>
      <c r="L533" s="6" t="s">
        <v>105</v>
      </c>
      <c r="M533" s="3" t="s">
        <v>114</v>
      </c>
      <c r="N533" s="3" t="s">
        <v>3415</v>
      </c>
      <c r="O533" s="3" t="s">
        <v>3416</v>
      </c>
      <c r="P533" s="2" t="s">
        <v>3417</v>
      </c>
      <c r="Q533" s="2" t="s">
        <v>3373</v>
      </c>
      <c r="R533" s="2" t="s">
        <v>3373</v>
      </c>
    </row>
    <row r="534" spans="1:18" ht="21.6" customHeight="1" x14ac:dyDescent="0.25">
      <c r="A534" s="1">
        <f>IFERROR(IF(B534="","",SUBTOTAL(3,$B$9:$B534)),"-")</f>
        <v>526</v>
      </c>
      <c r="B534" s="2" t="s">
        <v>3418</v>
      </c>
      <c r="C534" s="7" t="s">
        <v>3419</v>
      </c>
      <c r="D534" s="3" t="s">
        <v>115</v>
      </c>
      <c r="E534" s="4">
        <v>44652</v>
      </c>
      <c r="F534" s="4">
        <v>45292</v>
      </c>
      <c r="G534" s="8" t="s">
        <v>3420</v>
      </c>
      <c r="H534" s="5">
        <v>44280</v>
      </c>
      <c r="I534" s="3">
        <v>6</v>
      </c>
      <c r="J534" s="3" t="s">
        <v>120</v>
      </c>
      <c r="K534" s="6" t="s">
        <v>106</v>
      </c>
      <c r="L534" s="6" t="s">
        <v>105</v>
      </c>
      <c r="M534" s="3" t="s">
        <v>114</v>
      </c>
      <c r="N534" s="3" t="s">
        <v>3421</v>
      </c>
      <c r="O534" s="3" t="s">
        <v>3422</v>
      </c>
      <c r="P534" s="2" t="s">
        <v>3423</v>
      </c>
      <c r="Q534" s="2" t="s">
        <v>3373</v>
      </c>
      <c r="R534" s="2" t="s">
        <v>3373</v>
      </c>
    </row>
    <row r="535" spans="1:18" ht="21.6" customHeight="1" x14ac:dyDescent="0.25">
      <c r="A535" s="1">
        <f>IFERROR(IF(B535="","",SUBTOTAL(3,$B$9:$B535)),"-")</f>
        <v>527</v>
      </c>
      <c r="B535" s="2" t="s">
        <v>3424</v>
      </c>
      <c r="C535" s="7" t="s">
        <v>3425</v>
      </c>
      <c r="D535" s="3" t="s">
        <v>582</v>
      </c>
      <c r="E535" s="4">
        <v>43922</v>
      </c>
      <c r="F535" s="4">
        <v>44621</v>
      </c>
      <c r="G535" s="8" t="s">
        <v>846</v>
      </c>
      <c r="H535" s="5">
        <v>44280</v>
      </c>
      <c r="I535" s="3">
        <v>5</v>
      </c>
      <c r="J535" s="3" t="s">
        <v>118</v>
      </c>
      <c r="K535" s="6" t="s">
        <v>106</v>
      </c>
      <c r="L535" s="6" t="s">
        <v>105</v>
      </c>
      <c r="M535" s="3" t="s">
        <v>114</v>
      </c>
      <c r="N535" s="3" t="s">
        <v>3426</v>
      </c>
      <c r="O535" s="3" t="s">
        <v>3427</v>
      </c>
      <c r="P535" s="2" t="s">
        <v>3428</v>
      </c>
      <c r="Q535" s="2" t="s">
        <v>3373</v>
      </c>
      <c r="R535" s="2" t="s">
        <v>3373</v>
      </c>
    </row>
    <row r="536" spans="1:18" ht="21.6" customHeight="1" x14ac:dyDescent="0.25">
      <c r="A536" s="1">
        <f>IFERROR(IF(B536="","",SUBTOTAL(3,$B$9:$B536)),"-")</f>
        <v>528</v>
      </c>
      <c r="B536" s="2" t="s">
        <v>3429</v>
      </c>
      <c r="C536" s="7" t="s">
        <v>3430</v>
      </c>
      <c r="D536" s="3" t="s">
        <v>582</v>
      </c>
      <c r="E536" s="4">
        <v>44652</v>
      </c>
      <c r="F536" s="4">
        <v>45292</v>
      </c>
      <c r="G536" s="8" t="s">
        <v>127</v>
      </c>
      <c r="H536" s="5">
        <v>44280</v>
      </c>
      <c r="I536" s="3">
        <v>5</v>
      </c>
      <c r="J536" s="3" t="s">
        <v>118</v>
      </c>
      <c r="K536" s="6" t="s">
        <v>106</v>
      </c>
      <c r="L536" s="6" t="s">
        <v>105</v>
      </c>
      <c r="M536" s="3" t="s">
        <v>114</v>
      </c>
      <c r="N536" s="3" t="s">
        <v>3431</v>
      </c>
      <c r="O536" s="3" t="s">
        <v>3432</v>
      </c>
      <c r="P536" s="2" t="s">
        <v>3433</v>
      </c>
      <c r="Q536" s="2" t="s">
        <v>3373</v>
      </c>
      <c r="R536" s="2" t="s">
        <v>3373</v>
      </c>
    </row>
    <row r="537" spans="1:18" ht="21.6" customHeight="1" x14ac:dyDescent="0.25">
      <c r="A537" s="1">
        <f>IFERROR(IF(B537="","",SUBTOTAL(3,$B$9:$B537)),"-")</f>
        <v>529</v>
      </c>
      <c r="B537" s="2" t="s">
        <v>3434</v>
      </c>
      <c r="C537" s="7" t="s">
        <v>3435</v>
      </c>
      <c r="D537" s="3" t="s">
        <v>515</v>
      </c>
      <c r="E537" s="4">
        <v>45017</v>
      </c>
      <c r="F537" s="4">
        <v>44986</v>
      </c>
      <c r="G537" s="8" t="s">
        <v>1801</v>
      </c>
      <c r="H537" s="5">
        <v>44747</v>
      </c>
      <c r="I537" s="3">
        <v>14</v>
      </c>
      <c r="J537" s="3" t="s">
        <v>103</v>
      </c>
      <c r="K537" s="6" t="s">
        <v>106</v>
      </c>
      <c r="L537" s="6" t="s">
        <v>105</v>
      </c>
      <c r="M537" s="3" t="s">
        <v>517</v>
      </c>
      <c r="N537" s="3" t="s">
        <v>3436</v>
      </c>
      <c r="O537" s="3" t="s">
        <v>3437</v>
      </c>
      <c r="P537" s="2" t="s">
        <v>3438</v>
      </c>
      <c r="Q537" s="2" t="s">
        <v>3439</v>
      </c>
      <c r="R537" s="2" t="s">
        <v>3439</v>
      </c>
    </row>
    <row r="538" spans="1:18" ht="21.6" customHeight="1" x14ac:dyDescent="0.25">
      <c r="A538" s="1">
        <f>IFERROR(IF(B538="","",SUBTOTAL(3,$B$9:$B538)),"-")</f>
        <v>530</v>
      </c>
      <c r="B538" s="2" t="s">
        <v>3440</v>
      </c>
      <c r="C538" s="7" t="s">
        <v>3441</v>
      </c>
      <c r="D538" s="3" t="s">
        <v>122</v>
      </c>
      <c r="E538" s="4">
        <v>44652</v>
      </c>
      <c r="F538" s="4">
        <v>45292</v>
      </c>
      <c r="G538" s="8" t="s">
        <v>1808</v>
      </c>
      <c r="H538" s="5">
        <v>44778</v>
      </c>
      <c r="I538" s="3">
        <v>12</v>
      </c>
      <c r="J538" s="3" t="s">
        <v>103</v>
      </c>
      <c r="K538" s="6" t="s">
        <v>106</v>
      </c>
      <c r="L538" s="6" t="s">
        <v>105</v>
      </c>
      <c r="M538" s="3" t="s">
        <v>109</v>
      </c>
      <c r="N538" s="3" t="s">
        <v>3442</v>
      </c>
      <c r="O538" s="3" t="s">
        <v>3443</v>
      </c>
      <c r="P538" s="2" t="s">
        <v>3444</v>
      </c>
      <c r="Q538" s="2" t="s">
        <v>3439</v>
      </c>
      <c r="R538" s="2" t="s">
        <v>3439</v>
      </c>
    </row>
    <row r="539" spans="1:18" ht="21.6" customHeight="1" x14ac:dyDescent="0.25">
      <c r="A539" s="1">
        <f>IFERROR(IF(B539="","",SUBTOTAL(3,$B$9:$B539)),"-")</f>
        <v>531</v>
      </c>
      <c r="B539" s="2" t="s">
        <v>3445</v>
      </c>
      <c r="C539" s="7" t="s">
        <v>3446</v>
      </c>
      <c r="D539" s="3" t="s">
        <v>122</v>
      </c>
      <c r="E539" s="4">
        <v>44652</v>
      </c>
      <c r="F539" s="4">
        <v>44986</v>
      </c>
      <c r="G539" s="8" t="s">
        <v>3447</v>
      </c>
      <c r="H539" s="5">
        <v>44470</v>
      </c>
      <c r="I539" s="3">
        <v>11</v>
      </c>
      <c r="J539" s="3" t="s">
        <v>107</v>
      </c>
      <c r="K539" s="6" t="s">
        <v>104</v>
      </c>
      <c r="L539" s="6" t="s">
        <v>105</v>
      </c>
      <c r="M539" s="3" t="s">
        <v>124</v>
      </c>
      <c r="N539" s="3" t="s">
        <v>3448</v>
      </c>
      <c r="O539" s="3" t="s">
        <v>3449</v>
      </c>
      <c r="P539" s="2" t="s">
        <v>3450</v>
      </c>
      <c r="Q539" s="2" t="s">
        <v>3439</v>
      </c>
      <c r="R539" s="2" t="s">
        <v>3439</v>
      </c>
    </row>
    <row r="540" spans="1:18" ht="21.6" customHeight="1" x14ac:dyDescent="0.25">
      <c r="A540" s="1">
        <f>IFERROR(IF(B540="","",SUBTOTAL(3,$B$9:$B540)),"-")</f>
        <v>532</v>
      </c>
      <c r="B540" s="2" t="s">
        <v>3451</v>
      </c>
      <c r="C540" s="7" t="s">
        <v>3452</v>
      </c>
      <c r="D540" s="3" t="s">
        <v>122</v>
      </c>
      <c r="E540" s="4">
        <v>43922</v>
      </c>
      <c r="F540" s="4">
        <v>44927</v>
      </c>
      <c r="G540" s="8" t="s">
        <v>3453</v>
      </c>
      <c r="H540" s="5">
        <v>44505</v>
      </c>
      <c r="I540" s="3">
        <v>11</v>
      </c>
      <c r="J540" s="3" t="s">
        <v>107</v>
      </c>
      <c r="K540" s="6" t="s">
        <v>104</v>
      </c>
      <c r="L540" s="6" t="s">
        <v>105</v>
      </c>
      <c r="M540" s="3" t="s">
        <v>124</v>
      </c>
      <c r="N540" s="3" t="s">
        <v>3454</v>
      </c>
      <c r="O540" s="3" t="s">
        <v>3455</v>
      </c>
      <c r="P540" s="2" t="s">
        <v>3456</v>
      </c>
      <c r="Q540" s="2" t="s">
        <v>3439</v>
      </c>
      <c r="R540" s="2" t="s">
        <v>3439</v>
      </c>
    </row>
    <row r="541" spans="1:18" ht="21.6" customHeight="1" x14ac:dyDescent="0.25">
      <c r="A541" s="1">
        <f>IFERROR(IF(B541="","",SUBTOTAL(3,$B$9:$B541)),"-")</f>
        <v>533</v>
      </c>
      <c r="B541" s="2" t="s">
        <v>3457</v>
      </c>
      <c r="C541" s="7" t="s">
        <v>3458</v>
      </c>
      <c r="D541" s="3" t="s">
        <v>110</v>
      </c>
      <c r="E541" s="4">
        <v>43922</v>
      </c>
      <c r="F541" s="4">
        <v>45017</v>
      </c>
      <c r="G541" s="8" t="s">
        <v>2296</v>
      </c>
      <c r="H541" s="5">
        <v>44231</v>
      </c>
      <c r="I541" s="3">
        <v>9</v>
      </c>
      <c r="J541" s="3" t="s">
        <v>107</v>
      </c>
      <c r="K541" s="6" t="s">
        <v>106</v>
      </c>
      <c r="L541" s="6" t="s">
        <v>105</v>
      </c>
      <c r="M541" s="3" t="s">
        <v>112</v>
      </c>
      <c r="N541" s="3" t="s">
        <v>3459</v>
      </c>
      <c r="O541" s="3" t="s">
        <v>3460</v>
      </c>
      <c r="P541" s="2" t="s">
        <v>3461</v>
      </c>
      <c r="Q541" s="2" t="s">
        <v>3439</v>
      </c>
      <c r="R541" s="2" t="s">
        <v>3462</v>
      </c>
    </row>
    <row r="542" spans="1:18" ht="21.6" customHeight="1" x14ac:dyDescent="0.25">
      <c r="A542" s="1">
        <f>IFERROR(IF(B542="","",SUBTOTAL(3,$B$9:$B542)),"-")</f>
        <v>534</v>
      </c>
      <c r="B542" s="2" t="s">
        <v>3463</v>
      </c>
      <c r="C542" s="7" t="s">
        <v>3464</v>
      </c>
      <c r="D542" s="3" t="s">
        <v>113</v>
      </c>
      <c r="E542" s="4">
        <v>40817</v>
      </c>
      <c r="F542" s="4">
        <v>44805</v>
      </c>
      <c r="G542" s="8" t="s">
        <v>123</v>
      </c>
      <c r="H542" s="5">
        <v>43187</v>
      </c>
      <c r="I542" s="3">
        <v>9</v>
      </c>
      <c r="J542" s="3" t="s">
        <v>107</v>
      </c>
      <c r="K542" s="6" t="s">
        <v>106</v>
      </c>
      <c r="L542" s="6" t="s">
        <v>105</v>
      </c>
      <c r="M542" s="3" t="s">
        <v>112</v>
      </c>
      <c r="N542" s="3" t="s">
        <v>3465</v>
      </c>
      <c r="O542" s="3" t="s">
        <v>3466</v>
      </c>
      <c r="P542" s="2" t="s">
        <v>3467</v>
      </c>
      <c r="Q542" s="2" t="s">
        <v>3439</v>
      </c>
      <c r="R542" s="2" t="s">
        <v>3439</v>
      </c>
    </row>
    <row r="543" spans="1:18" ht="21.6" customHeight="1" x14ac:dyDescent="0.25">
      <c r="A543" s="1">
        <f>IFERROR(IF(B543="","",SUBTOTAL(3,$B$9:$B543)),"-")</f>
        <v>535</v>
      </c>
      <c r="B543" s="2" t="s">
        <v>3468</v>
      </c>
      <c r="C543" s="7" t="s">
        <v>3469</v>
      </c>
      <c r="D543" s="3" t="s">
        <v>110</v>
      </c>
      <c r="E543" s="4">
        <v>43922</v>
      </c>
      <c r="F543" s="4">
        <v>44743</v>
      </c>
      <c r="G543" s="8" t="s">
        <v>126</v>
      </c>
      <c r="H543" s="5">
        <v>44810</v>
      </c>
      <c r="I543" s="3">
        <v>9</v>
      </c>
      <c r="J543" s="3" t="s">
        <v>103</v>
      </c>
      <c r="K543" s="6" t="s">
        <v>104</v>
      </c>
      <c r="L543" s="6" t="s">
        <v>105</v>
      </c>
      <c r="M543" s="3" t="s">
        <v>112</v>
      </c>
      <c r="N543" s="3" t="s">
        <v>3470</v>
      </c>
      <c r="O543" s="3" t="s">
        <v>3471</v>
      </c>
      <c r="P543" s="2" t="s">
        <v>3472</v>
      </c>
      <c r="Q543" s="2" t="s">
        <v>3439</v>
      </c>
      <c r="R543" s="2" t="s">
        <v>3439</v>
      </c>
    </row>
    <row r="544" spans="1:18" ht="21.6" customHeight="1" x14ac:dyDescent="0.25">
      <c r="A544" s="1">
        <f>IFERROR(IF(B544="","",SUBTOTAL(3,$B$9:$B544)),"-")</f>
        <v>536</v>
      </c>
      <c r="B544" s="2" t="s">
        <v>3473</v>
      </c>
      <c r="C544" s="7" t="s">
        <v>3474</v>
      </c>
      <c r="D544" s="3" t="s">
        <v>115</v>
      </c>
      <c r="E544" s="4">
        <v>44652</v>
      </c>
      <c r="F544" s="4">
        <v>45292</v>
      </c>
      <c r="G544" s="8" t="s">
        <v>1132</v>
      </c>
      <c r="H544" s="5">
        <v>44711</v>
      </c>
      <c r="I544" s="3">
        <v>8</v>
      </c>
      <c r="J544" s="3" t="s">
        <v>120</v>
      </c>
      <c r="K544" s="6" t="s">
        <v>104</v>
      </c>
      <c r="L544" s="6" t="s">
        <v>105</v>
      </c>
      <c r="M544" s="3" t="s">
        <v>125</v>
      </c>
      <c r="N544" s="3" t="s">
        <v>3475</v>
      </c>
      <c r="O544" s="3" t="s">
        <v>3476</v>
      </c>
      <c r="P544" s="2" t="s">
        <v>3477</v>
      </c>
      <c r="Q544" s="2" t="s">
        <v>3439</v>
      </c>
      <c r="R544" s="2" t="s">
        <v>3462</v>
      </c>
    </row>
    <row r="545" spans="1:18" ht="21.6" customHeight="1" x14ac:dyDescent="0.25">
      <c r="A545" s="1">
        <f>IFERROR(IF(B545="","",SUBTOTAL(3,$B$9:$B545)),"-")</f>
        <v>537</v>
      </c>
      <c r="B545" s="2" t="s">
        <v>3478</v>
      </c>
      <c r="C545" s="7" t="s">
        <v>3479</v>
      </c>
      <c r="D545" s="3" t="s">
        <v>113</v>
      </c>
      <c r="E545" s="4">
        <v>45017</v>
      </c>
      <c r="F545" s="4">
        <v>44927</v>
      </c>
      <c r="G545" s="8" t="s">
        <v>3480</v>
      </c>
      <c r="H545" s="5">
        <v>44277</v>
      </c>
      <c r="I545" s="3" t="s">
        <v>578</v>
      </c>
      <c r="J545" s="3" t="s">
        <v>107</v>
      </c>
      <c r="K545" s="6" t="s">
        <v>106</v>
      </c>
      <c r="L545" s="6" t="s">
        <v>105</v>
      </c>
      <c r="M545" s="3" t="s">
        <v>114</v>
      </c>
      <c r="N545" s="3" t="s">
        <v>3481</v>
      </c>
      <c r="O545" s="3" t="s">
        <v>3482</v>
      </c>
      <c r="P545" s="2" t="s">
        <v>3483</v>
      </c>
      <c r="Q545" s="2" t="s">
        <v>3439</v>
      </c>
      <c r="R545" s="2" t="s">
        <v>3439</v>
      </c>
    </row>
    <row r="546" spans="1:18" ht="21.6" customHeight="1" x14ac:dyDescent="0.25">
      <c r="A546" s="1">
        <f>IFERROR(IF(B546="","",SUBTOTAL(3,$B$9:$B546)),"-")</f>
        <v>538</v>
      </c>
      <c r="B546" s="2" t="s">
        <v>3484</v>
      </c>
      <c r="C546" s="7" t="s">
        <v>3485</v>
      </c>
      <c r="D546" s="3" t="s">
        <v>110</v>
      </c>
      <c r="E546" s="4">
        <v>45017</v>
      </c>
      <c r="F546" s="4">
        <v>45261</v>
      </c>
      <c r="G546" s="8" t="s">
        <v>1900</v>
      </c>
      <c r="H546" s="5">
        <v>44277</v>
      </c>
      <c r="I546" s="3">
        <v>6</v>
      </c>
      <c r="J546" s="3" t="s">
        <v>120</v>
      </c>
      <c r="K546" s="6" t="s">
        <v>106</v>
      </c>
      <c r="L546" s="6" t="s">
        <v>128</v>
      </c>
      <c r="M546" s="3" t="s">
        <v>114</v>
      </c>
      <c r="N546" s="3" t="s">
        <v>3486</v>
      </c>
      <c r="O546" s="3" t="s">
        <v>3487</v>
      </c>
      <c r="P546" s="2" t="s">
        <v>3488</v>
      </c>
      <c r="Q546" s="2" t="s">
        <v>3439</v>
      </c>
      <c r="R546" s="2" t="s">
        <v>3439</v>
      </c>
    </row>
    <row r="547" spans="1:18" ht="21.6" customHeight="1" x14ac:dyDescent="0.25">
      <c r="A547" s="1">
        <f>IFERROR(IF(B547="","",SUBTOTAL(3,$B$9:$B547)),"-")</f>
        <v>539</v>
      </c>
      <c r="B547" s="2" t="s">
        <v>3489</v>
      </c>
      <c r="C547" s="7" t="s">
        <v>3490</v>
      </c>
      <c r="D547" s="3" t="s">
        <v>110</v>
      </c>
      <c r="E547" s="4">
        <v>45017</v>
      </c>
      <c r="F547" s="4">
        <v>44986</v>
      </c>
      <c r="G547" s="8" t="s">
        <v>3491</v>
      </c>
      <c r="H547" s="5">
        <v>44277</v>
      </c>
      <c r="I547" s="3">
        <v>7</v>
      </c>
      <c r="J547" s="3" t="s">
        <v>107</v>
      </c>
      <c r="K547" s="6" t="s">
        <v>106</v>
      </c>
      <c r="L547" s="6" t="s">
        <v>105</v>
      </c>
      <c r="M547" s="3" t="s">
        <v>114</v>
      </c>
      <c r="N547" s="3" t="s">
        <v>3492</v>
      </c>
      <c r="O547" s="3" t="s">
        <v>3493</v>
      </c>
      <c r="P547" s="2" t="s">
        <v>3494</v>
      </c>
      <c r="Q547" s="2" t="s">
        <v>3439</v>
      </c>
      <c r="R547" s="2" t="s">
        <v>3439</v>
      </c>
    </row>
    <row r="548" spans="1:18" ht="21.6" customHeight="1" x14ac:dyDescent="0.25">
      <c r="A548" s="1">
        <f>IFERROR(IF(B548="","",SUBTOTAL(3,$B$9:$B548)),"-")</f>
        <v>540</v>
      </c>
      <c r="B548" s="2" t="s">
        <v>3495</v>
      </c>
      <c r="C548" s="7" t="s">
        <v>3496</v>
      </c>
      <c r="D548" s="3" t="s">
        <v>110</v>
      </c>
      <c r="E548" s="4">
        <v>45017</v>
      </c>
      <c r="F548" s="4">
        <v>44986</v>
      </c>
      <c r="G548" s="8" t="s">
        <v>3497</v>
      </c>
      <c r="H548" s="5">
        <v>44928</v>
      </c>
      <c r="I548" s="3">
        <v>7</v>
      </c>
      <c r="J548" s="3" t="s">
        <v>107</v>
      </c>
      <c r="K548" s="6" t="s">
        <v>104</v>
      </c>
      <c r="L548" s="6" t="s">
        <v>105</v>
      </c>
      <c r="M548" s="3" t="s">
        <v>114</v>
      </c>
      <c r="N548" s="3" t="s">
        <v>3498</v>
      </c>
      <c r="O548" s="3" t="s">
        <v>3499</v>
      </c>
      <c r="P548" s="2" t="s">
        <v>3500</v>
      </c>
      <c r="Q548" s="2" t="s">
        <v>3439</v>
      </c>
      <c r="R548" s="2" t="s">
        <v>3439</v>
      </c>
    </row>
    <row r="549" spans="1:18" ht="21.6" customHeight="1" x14ac:dyDescent="0.25">
      <c r="A549" s="1">
        <f>IFERROR(IF(B549="","",SUBTOTAL(3,$B$9:$B549)),"-")</f>
        <v>541</v>
      </c>
      <c r="B549" s="2" t="s">
        <v>3501</v>
      </c>
      <c r="C549" s="7" t="s">
        <v>3502</v>
      </c>
      <c r="D549" s="3" t="s">
        <v>115</v>
      </c>
      <c r="E549" s="4">
        <v>44287</v>
      </c>
      <c r="F549" s="4">
        <v>44652</v>
      </c>
      <c r="G549" s="8" t="s">
        <v>3503</v>
      </c>
      <c r="H549" s="5">
        <v>44277</v>
      </c>
      <c r="I549" s="3">
        <v>7</v>
      </c>
      <c r="J549" s="3" t="s">
        <v>107</v>
      </c>
      <c r="K549" s="6" t="s">
        <v>104</v>
      </c>
      <c r="L549" s="6" t="s">
        <v>105</v>
      </c>
      <c r="M549" s="3" t="s">
        <v>114</v>
      </c>
      <c r="N549" s="3" t="s">
        <v>3504</v>
      </c>
      <c r="O549" s="3" t="s">
        <v>3505</v>
      </c>
      <c r="P549" s="2" t="s">
        <v>3506</v>
      </c>
      <c r="Q549" s="2" t="s">
        <v>3439</v>
      </c>
      <c r="R549" s="2" t="s">
        <v>3439</v>
      </c>
    </row>
    <row r="550" spans="1:18" ht="21.6" customHeight="1" x14ac:dyDescent="0.25">
      <c r="A550" s="1">
        <f>IFERROR(IF(B550="","",SUBTOTAL(3,$B$9:$B550)),"-")</f>
        <v>542</v>
      </c>
      <c r="B550" s="2" t="s">
        <v>3507</v>
      </c>
      <c r="C550" s="7" t="s">
        <v>3508</v>
      </c>
      <c r="D550" s="3" t="s">
        <v>115</v>
      </c>
      <c r="E550" s="4">
        <v>44470</v>
      </c>
      <c r="F550" s="4">
        <v>44927</v>
      </c>
      <c r="G550" s="8" t="s">
        <v>3509</v>
      </c>
      <c r="H550" s="5">
        <v>44277</v>
      </c>
      <c r="I550" s="3">
        <v>6</v>
      </c>
      <c r="J550" s="3" t="s">
        <v>120</v>
      </c>
      <c r="K550" s="6" t="s">
        <v>106</v>
      </c>
      <c r="L550" s="6" t="s">
        <v>105</v>
      </c>
      <c r="M550" s="3" t="s">
        <v>114</v>
      </c>
      <c r="N550" s="3" t="s">
        <v>3510</v>
      </c>
      <c r="O550" s="3" t="s">
        <v>3511</v>
      </c>
      <c r="P550" s="2" t="s">
        <v>3512</v>
      </c>
      <c r="Q550" s="2" t="s">
        <v>3439</v>
      </c>
      <c r="R550" s="2" t="s">
        <v>3462</v>
      </c>
    </row>
    <row r="551" spans="1:18" ht="21.6" customHeight="1" x14ac:dyDescent="0.25">
      <c r="A551" s="1">
        <f>IFERROR(IF(B551="","",SUBTOTAL(3,$B$9:$B551)),"-")</f>
        <v>543</v>
      </c>
      <c r="B551" s="2" t="s">
        <v>3513</v>
      </c>
      <c r="C551" s="7" t="s">
        <v>3514</v>
      </c>
      <c r="D551" s="3" t="s">
        <v>115</v>
      </c>
      <c r="E551" s="4">
        <v>44652</v>
      </c>
      <c r="F551" s="4">
        <v>45292</v>
      </c>
      <c r="G551" s="8" t="s">
        <v>121</v>
      </c>
      <c r="H551" s="5">
        <v>44277</v>
      </c>
      <c r="I551" s="3">
        <v>7</v>
      </c>
      <c r="J551" s="3" t="s">
        <v>120</v>
      </c>
      <c r="K551" s="6" t="s">
        <v>104</v>
      </c>
      <c r="L551" s="6" t="s">
        <v>105</v>
      </c>
      <c r="M551" s="3" t="s">
        <v>114</v>
      </c>
      <c r="N551" s="3" t="s">
        <v>3515</v>
      </c>
      <c r="O551" s="3" t="s">
        <v>3516</v>
      </c>
      <c r="P551" s="2" t="s">
        <v>3517</v>
      </c>
      <c r="Q551" s="2" t="s">
        <v>3439</v>
      </c>
      <c r="R551" s="2" t="s">
        <v>3439</v>
      </c>
    </row>
    <row r="552" spans="1:18" ht="21.6" customHeight="1" x14ac:dyDescent="0.25">
      <c r="A552" s="1">
        <f>IFERROR(IF(B552="","",SUBTOTAL(3,$B$9:$B552)),"-")</f>
        <v>544</v>
      </c>
      <c r="B552" s="2" t="s">
        <v>3518</v>
      </c>
      <c r="C552" s="7" t="s">
        <v>3519</v>
      </c>
      <c r="D552" s="3" t="s">
        <v>116</v>
      </c>
      <c r="E552" s="4">
        <v>44835</v>
      </c>
      <c r="F552" s="4">
        <v>44713</v>
      </c>
      <c r="G552" s="8" t="s">
        <v>1434</v>
      </c>
      <c r="H552" s="5">
        <v>44277</v>
      </c>
      <c r="I552" s="3">
        <v>6</v>
      </c>
      <c r="J552" s="3" t="s">
        <v>120</v>
      </c>
      <c r="K552" s="6" t="s">
        <v>106</v>
      </c>
      <c r="L552" s="6" t="s">
        <v>105</v>
      </c>
      <c r="M552" s="3" t="s">
        <v>114</v>
      </c>
      <c r="N552" s="3" t="s">
        <v>3520</v>
      </c>
      <c r="O552" s="3" t="s">
        <v>3521</v>
      </c>
      <c r="P552" s="2" t="s">
        <v>3522</v>
      </c>
      <c r="Q552" s="2" t="s">
        <v>3439</v>
      </c>
      <c r="R552" s="2" t="s">
        <v>3439</v>
      </c>
    </row>
    <row r="553" spans="1:18" ht="21.6" customHeight="1" x14ac:dyDescent="0.25">
      <c r="A553" s="1">
        <f>IFERROR(IF(B553="","",SUBTOTAL(3,$B$9:$B553)),"-")</f>
        <v>545</v>
      </c>
      <c r="B553" s="2" t="s">
        <v>3523</v>
      </c>
      <c r="C553" s="7" t="s">
        <v>3524</v>
      </c>
      <c r="D553" s="3" t="s">
        <v>116</v>
      </c>
      <c r="E553" s="4">
        <v>45017</v>
      </c>
      <c r="F553" s="4">
        <v>45108</v>
      </c>
      <c r="G553" s="8" t="s">
        <v>1996</v>
      </c>
      <c r="H553" s="5">
        <v>44277</v>
      </c>
      <c r="I553" s="3">
        <v>5</v>
      </c>
      <c r="J553" s="3" t="s">
        <v>118</v>
      </c>
      <c r="K553" s="6" t="s">
        <v>104</v>
      </c>
      <c r="L553" s="6" t="s">
        <v>105</v>
      </c>
      <c r="M553" s="3" t="s">
        <v>114</v>
      </c>
      <c r="N553" s="3" t="s">
        <v>3525</v>
      </c>
      <c r="O553" s="3" t="s">
        <v>3526</v>
      </c>
      <c r="P553" s="2" t="s">
        <v>3527</v>
      </c>
      <c r="Q553" s="2" t="s">
        <v>3439</v>
      </c>
      <c r="R553" s="2" t="s">
        <v>3439</v>
      </c>
    </row>
    <row r="554" spans="1:18" ht="21.6" customHeight="1" x14ac:dyDescent="0.25">
      <c r="A554" s="1">
        <f>IFERROR(IF(B554="","",SUBTOTAL(3,$B$9:$B554)),"-")</f>
        <v>546</v>
      </c>
      <c r="B554" s="2" t="s">
        <v>3528</v>
      </c>
      <c r="C554" s="7" t="s">
        <v>3529</v>
      </c>
      <c r="D554" s="3" t="s">
        <v>116</v>
      </c>
      <c r="E554" s="4">
        <v>45017</v>
      </c>
      <c r="F554" s="4">
        <v>45170</v>
      </c>
      <c r="G554" s="8" t="s">
        <v>2007</v>
      </c>
      <c r="H554" s="5">
        <v>44277</v>
      </c>
      <c r="I554" s="3">
        <v>3</v>
      </c>
      <c r="J554" s="3" t="s">
        <v>118</v>
      </c>
      <c r="K554" s="6" t="s">
        <v>104</v>
      </c>
      <c r="L554" s="6" t="s">
        <v>105</v>
      </c>
      <c r="M554" s="3" t="s">
        <v>114</v>
      </c>
      <c r="N554" s="3" t="s">
        <v>3530</v>
      </c>
      <c r="O554" s="3" t="s">
        <v>3531</v>
      </c>
      <c r="P554" s="2" t="s">
        <v>3532</v>
      </c>
      <c r="Q554" s="2" t="s">
        <v>3439</v>
      </c>
      <c r="R554" s="2" t="s">
        <v>3439</v>
      </c>
    </row>
    <row r="555" spans="1:18" ht="21.6" customHeight="1" x14ac:dyDescent="0.25">
      <c r="A555" s="1">
        <f>IFERROR(IF(B555="","",SUBTOTAL(3,$B$9:$B555)),"-")</f>
        <v>547</v>
      </c>
      <c r="B555" s="2" t="s">
        <v>3533</v>
      </c>
      <c r="C555" s="7" t="s">
        <v>3534</v>
      </c>
      <c r="D555" s="3" t="s">
        <v>582</v>
      </c>
      <c r="E555" s="4">
        <v>43556</v>
      </c>
      <c r="F555" s="4">
        <v>45170</v>
      </c>
      <c r="G555" s="8" t="s">
        <v>3535</v>
      </c>
      <c r="H555" s="5">
        <v>44562</v>
      </c>
      <c r="I555" s="3">
        <v>5</v>
      </c>
      <c r="J555" s="3" t="s">
        <v>118</v>
      </c>
      <c r="K555" s="6" t="s">
        <v>104</v>
      </c>
      <c r="L555" s="6" t="s">
        <v>105</v>
      </c>
      <c r="M555" s="3" t="s">
        <v>114</v>
      </c>
      <c r="N555" s="3" t="s">
        <v>3536</v>
      </c>
      <c r="O555" s="3" t="s">
        <v>3537</v>
      </c>
      <c r="P555" s="2" t="s">
        <v>3538</v>
      </c>
      <c r="Q555" s="2" t="s">
        <v>3439</v>
      </c>
      <c r="R555" s="2" t="s">
        <v>3439</v>
      </c>
    </row>
    <row r="556" spans="1:18" ht="21.6" customHeight="1" x14ac:dyDescent="0.25">
      <c r="A556" s="1">
        <f>IFERROR(IF(B556="","",SUBTOTAL(3,$B$9:$B556)),"-")</f>
        <v>548</v>
      </c>
      <c r="B556" s="2" t="s">
        <v>3539</v>
      </c>
      <c r="C556" s="7" t="s">
        <v>3540</v>
      </c>
      <c r="D556" s="3" t="s">
        <v>582</v>
      </c>
      <c r="E556" s="4">
        <v>44105</v>
      </c>
      <c r="F556" s="4">
        <v>44743</v>
      </c>
      <c r="G556" s="8" t="s">
        <v>2007</v>
      </c>
      <c r="H556" s="5">
        <v>44277</v>
      </c>
      <c r="I556" s="3">
        <v>3</v>
      </c>
      <c r="J556" s="3" t="s">
        <v>118</v>
      </c>
      <c r="K556" s="6" t="s">
        <v>104</v>
      </c>
      <c r="L556" s="6" t="s">
        <v>105</v>
      </c>
      <c r="M556" s="3" t="s">
        <v>114</v>
      </c>
      <c r="N556" s="3" t="s">
        <v>3541</v>
      </c>
      <c r="O556" s="3" t="s">
        <v>3542</v>
      </c>
      <c r="P556" s="2" t="s">
        <v>3543</v>
      </c>
      <c r="Q556" s="2" t="s">
        <v>3439</v>
      </c>
      <c r="R556" s="2" t="s">
        <v>3439</v>
      </c>
    </row>
    <row r="557" spans="1:18" ht="21.6" customHeight="1" x14ac:dyDescent="0.25">
      <c r="A557" s="1">
        <f>IFERROR(IF(B557="","",SUBTOTAL(3,$B$9:$B557)),"-")</f>
        <v>549</v>
      </c>
      <c r="B557" s="2" t="s">
        <v>3544</v>
      </c>
      <c r="C557" s="7" t="s">
        <v>3545</v>
      </c>
      <c r="D557" s="3" t="s">
        <v>119</v>
      </c>
      <c r="E557" s="4">
        <v>44470</v>
      </c>
      <c r="F557" s="4">
        <v>44652</v>
      </c>
      <c r="G557" s="8" t="s">
        <v>689</v>
      </c>
      <c r="H557" s="5">
        <v>44277</v>
      </c>
      <c r="I557" s="3">
        <v>5</v>
      </c>
      <c r="J557" s="3" t="s">
        <v>118</v>
      </c>
      <c r="K557" s="6" t="s">
        <v>104</v>
      </c>
      <c r="L557" s="6" t="s">
        <v>105</v>
      </c>
      <c r="M557" s="3" t="s">
        <v>114</v>
      </c>
      <c r="N557" s="3" t="s">
        <v>3546</v>
      </c>
      <c r="O557" s="3" t="s">
        <v>3547</v>
      </c>
      <c r="P557" s="2" t="s">
        <v>3548</v>
      </c>
      <c r="Q557" s="2" t="s">
        <v>3439</v>
      </c>
      <c r="R557" s="2" t="s">
        <v>3439</v>
      </c>
    </row>
    <row r="558" spans="1:18" ht="21.6" customHeight="1" x14ac:dyDescent="0.25">
      <c r="A558" s="1">
        <f>IFERROR(IF(B558="","",SUBTOTAL(3,$B$9:$B558)),"-")</f>
        <v>550</v>
      </c>
      <c r="B558" s="2" t="s">
        <v>3549</v>
      </c>
      <c r="C558" s="7" t="s">
        <v>3550</v>
      </c>
      <c r="D558" s="3" t="s">
        <v>644</v>
      </c>
      <c r="E558" s="4">
        <v>44105</v>
      </c>
      <c r="F558" s="4">
        <v>45017</v>
      </c>
      <c r="G558" s="8" t="s">
        <v>2007</v>
      </c>
      <c r="H558" s="5">
        <v>44277</v>
      </c>
      <c r="I558" s="3">
        <v>3</v>
      </c>
      <c r="J558" s="3" t="s">
        <v>1786</v>
      </c>
      <c r="K558" s="6" t="s">
        <v>104</v>
      </c>
      <c r="L558" s="6" t="s">
        <v>105</v>
      </c>
      <c r="M558" s="3" t="s">
        <v>114</v>
      </c>
      <c r="N558" s="3" t="s">
        <v>3551</v>
      </c>
      <c r="O558" s="3" t="s">
        <v>3552</v>
      </c>
      <c r="P558" s="2" t="s">
        <v>3553</v>
      </c>
      <c r="Q558" s="2" t="s">
        <v>3439</v>
      </c>
      <c r="R558" s="2" t="s">
        <v>3439</v>
      </c>
    </row>
    <row r="559" spans="1:18" ht="21.6" customHeight="1" x14ac:dyDescent="0.25">
      <c r="A559" s="1">
        <f>IFERROR(IF(B559="","",SUBTOTAL(3,$B$9:$B559)),"-")</f>
        <v>551</v>
      </c>
      <c r="B559" s="2" t="s">
        <v>3554</v>
      </c>
      <c r="C559" s="7" t="s">
        <v>3555</v>
      </c>
      <c r="D559" s="3" t="s">
        <v>1007</v>
      </c>
      <c r="E559" s="4">
        <v>44652</v>
      </c>
      <c r="F559" s="4">
        <v>45108</v>
      </c>
      <c r="G559" s="8" t="s">
        <v>2007</v>
      </c>
      <c r="H559" s="5">
        <v>44277</v>
      </c>
      <c r="I559" s="3">
        <v>3</v>
      </c>
      <c r="J559" s="3" t="s">
        <v>620</v>
      </c>
      <c r="K559" s="6" t="s">
        <v>104</v>
      </c>
      <c r="L559" s="6" t="s">
        <v>105</v>
      </c>
      <c r="M559" s="3" t="s">
        <v>114</v>
      </c>
      <c r="N559" s="3" t="s">
        <v>3556</v>
      </c>
      <c r="O559" s="3" t="s">
        <v>3557</v>
      </c>
      <c r="P559" s="2" t="s">
        <v>3558</v>
      </c>
      <c r="Q559" s="2" t="s">
        <v>3439</v>
      </c>
      <c r="R559" s="2" t="s">
        <v>3439</v>
      </c>
    </row>
    <row r="560" spans="1:18" ht="21.6" customHeight="1" x14ac:dyDescent="0.25">
      <c r="A560" s="1">
        <f>IFERROR(IF(B560="","",SUBTOTAL(3,$B$9:$B560)),"-")</f>
        <v>552</v>
      </c>
      <c r="B560" s="2" t="s">
        <v>3559</v>
      </c>
      <c r="C560" s="7" t="s">
        <v>3560</v>
      </c>
      <c r="D560" s="3" t="s">
        <v>515</v>
      </c>
      <c r="E560" s="4">
        <v>43191</v>
      </c>
      <c r="F560" s="4">
        <v>44986</v>
      </c>
      <c r="G560" s="8" t="s">
        <v>1801</v>
      </c>
      <c r="H560" s="5">
        <v>44341</v>
      </c>
      <c r="I560" s="3">
        <v>14</v>
      </c>
      <c r="J560" s="3" t="s">
        <v>103</v>
      </c>
      <c r="K560" s="6" t="s">
        <v>104</v>
      </c>
      <c r="L560" s="6" t="s">
        <v>105</v>
      </c>
      <c r="M560" s="3" t="s">
        <v>517</v>
      </c>
      <c r="N560" s="3" t="s">
        <v>3561</v>
      </c>
      <c r="O560" s="3" t="s">
        <v>3562</v>
      </c>
      <c r="P560" s="2" t="s">
        <v>3563</v>
      </c>
      <c r="Q560" s="2" t="s">
        <v>3564</v>
      </c>
      <c r="R560" s="2" t="s">
        <v>3564</v>
      </c>
    </row>
    <row r="561" spans="1:18" ht="21.6" customHeight="1" x14ac:dyDescent="0.25">
      <c r="A561" s="1">
        <f>IFERROR(IF(B561="","",SUBTOTAL(3,$B$9:$B561)),"-")</f>
        <v>553</v>
      </c>
      <c r="B561" s="2" t="s">
        <v>3565</v>
      </c>
      <c r="C561" s="7" t="s">
        <v>3566</v>
      </c>
      <c r="D561" s="3" t="s">
        <v>108</v>
      </c>
      <c r="E561" s="4">
        <v>43739</v>
      </c>
      <c r="F561" s="4">
        <v>44986</v>
      </c>
      <c r="G561" s="8" t="s">
        <v>1808</v>
      </c>
      <c r="H561" s="5">
        <v>44711</v>
      </c>
      <c r="I561" s="3">
        <v>12</v>
      </c>
      <c r="J561" s="3" t="s">
        <v>107</v>
      </c>
      <c r="K561" s="6" t="s">
        <v>106</v>
      </c>
      <c r="L561" s="6" t="s">
        <v>105</v>
      </c>
      <c r="M561" s="3" t="s">
        <v>109</v>
      </c>
      <c r="N561" s="3" t="s">
        <v>3567</v>
      </c>
      <c r="O561" s="3" t="s">
        <v>3568</v>
      </c>
      <c r="P561" s="2" t="s">
        <v>3569</v>
      </c>
      <c r="Q561" s="2" t="s">
        <v>3564</v>
      </c>
      <c r="R561" s="2" t="s">
        <v>3564</v>
      </c>
    </row>
    <row r="562" spans="1:18" ht="21.6" customHeight="1" x14ac:dyDescent="0.25">
      <c r="A562" s="1">
        <f>IFERROR(IF(B562="","",SUBTOTAL(3,$B$9:$B562)),"-")</f>
        <v>554</v>
      </c>
      <c r="B562" s="2" t="s">
        <v>3570</v>
      </c>
      <c r="C562" s="7" t="s">
        <v>3571</v>
      </c>
      <c r="D562" s="3" t="s">
        <v>122</v>
      </c>
      <c r="E562" s="4">
        <v>44105</v>
      </c>
      <c r="F562" s="4">
        <v>45017</v>
      </c>
      <c r="G562" s="8" t="s">
        <v>3572</v>
      </c>
      <c r="H562" s="5">
        <v>43308</v>
      </c>
      <c r="I562" s="3">
        <v>11</v>
      </c>
      <c r="J562" s="3" t="s">
        <v>103</v>
      </c>
      <c r="K562" s="6" t="s">
        <v>104</v>
      </c>
      <c r="L562" s="6" t="s">
        <v>105</v>
      </c>
      <c r="M562" s="3" t="s">
        <v>124</v>
      </c>
      <c r="N562" s="3" t="s">
        <v>3573</v>
      </c>
      <c r="O562" s="3" t="s">
        <v>3574</v>
      </c>
      <c r="P562" s="2" t="s">
        <v>3575</v>
      </c>
      <c r="Q562" s="2" t="s">
        <v>3564</v>
      </c>
      <c r="R562" s="2" t="s">
        <v>3564</v>
      </c>
    </row>
    <row r="563" spans="1:18" ht="21.6" customHeight="1" x14ac:dyDescent="0.25">
      <c r="A563" s="1">
        <f>IFERROR(IF(B563="","",SUBTOTAL(3,$B$9:$B563)),"-")</f>
        <v>555</v>
      </c>
      <c r="B563" s="2" t="s">
        <v>3576</v>
      </c>
      <c r="C563" s="7" t="s">
        <v>3577</v>
      </c>
      <c r="D563" s="3" t="s">
        <v>122</v>
      </c>
      <c r="E563" s="4">
        <v>43374</v>
      </c>
      <c r="F563" s="4">
        <v>44927</v>
      </c>
      <c r="G563" s="8" t="s">
        <v>3578</v>
      </c>
      <c r="H563" s="5">
        <v>43308</v>
      </c>
      <c r="I563" s="3">
        <v>11</v>
      </c>
      <c r="J563" s="3" t="s">
        <v>107</v>
      </c>
      <c r="K563" s="6" t="s">
        <v>106</v>
      </c>
      <c r="L563" s="6" t="s">
        <v>105</v>
      </c>
      <c r="M563" s="3" t="s">
        <v>124</v>
      </c>
      <c r="N563" s="3" t="s">
        <v>3579</v>
      </c>
      <c r="O563" s="3" t="s">
        <v>3580</v>
      </c>
      <c r="P563" s="2" t="s">
        <v>3581</v>
      </c>
      <c r="Q563" s="2" t="s">
        <v>3564</v>
      </c>
      <c r="R563" s="2" t="s">
        <v>3564</v>
      </c>
    </row>
    <row r="564" spans="1:18" ht="21.6" customHeight="1" x14ac:dyDescent="0.25">
      <c r="A564" s="1">
        <f>IFERROR(IF(B564="","",SUBTOTAL(3,$B$9:$B564)),"-")</f>
        <v>556</v>
      </c>
      <c r="B564" s="2" t="s">
        <v>3582</v>
      </c>
      <c r="C564" s="7" t="s">
        <v>3583</v>
      </c>
      <c r="D564" s="3" t="s">
        <v>113</v>
      </c>
      <c r="E564" s="4">
        <v>41730</v>
      </c>
      <c r="F564" s="4">
        <v>45108</v>
      </c>
      <c r="G564" s="8" t="s">
        <v>123</v>
      </c>
      <c r="H564" s="5">
        <v>43467</v>
      </c>
      <c r="I564" s="3">
        <v>9</v>
      </c>
      <c r="J564" s="3" t="s">
        <v>107</v>
      </c>
      <c r="K564" s="6" t="s">
        <v>104</v>
      </c>
      <c r="L564" s="6" t="s">
        <v>105</v>
      </c>
      <c r="M564" s="3" t="s">
        <v>112</v>
      </c>
      <c r="N564" s="3" t="s">
        <v>3584</v>
      </c>
      <c r="O564" s="3" t="s">
        <v>3585</v>
      </c>
      <c r="P564" s="2" t="s">
        <v>3586</v>
      </c>
      <c r="Q564" s="2" t="s">
        <v>3564</v>
      </c>
      <c r="R564" s="2" t="s">
        <v>3564</v>
      </c>
    </row>
    <row r="565" spans="1:18" ht="21.6" customHeight="1" x14ac:dyDescent="0.25">
      <c r="A565" s="1">
        <f>IFERROR(IF(B565="","",SUBTOTAL(3,$B$9:$B565)),"-")</f>
        <v>557</v>
      </c>
      <c r="B565" s="2" t="s">
        <v>3587</v>
      </c>
      <c r="C565" s="7" t="s">
        <v>3588</v>
      </c>
      <c r="D565" s="3" t="s">
        <v>113</v>
      </c>
      <c r="E565" s="4">
        <v>45017</v>
      </c>
      <c r="F565" s="4">
        <v>44927</v>
      </c>
      <c r="G565" s="8" t="s">
        <v>126</v>
      </c>
      <c r="H565" s="5">
        <v>43707</v>
      </c>
      <c r="I565" s="3">
        <v>9</v>
      </c>
      <c r="J565" s="3" t="s">
        <v>103</v>
      </c>
      <c r="K565" s="6" t="s">
        <v>106</v>
      </c>
      <c r="L565" s="6" t="s">
        <v>105</v>
      </c>
      <c r="M565" s="3" t="s">
        <v>112</v>
      </c>
      <c r="N565" s="3" t="s">
        <v>3589</v>
      </c>
      <c r="O565" s="3" t="s">
        <v>3590</v>
      </c>
      <c r="P565" s="2" t="s">
        <v>3591</v>
      </c>
      <c r="Q565" s="2" t="s">
        <v>3564</v>
      </c>
      <c r="R565" s="2" t="s">
        <v>3564</v>
      </c>
    </row>
    <row r="566" spans="1:18" ht="21.6" customHeight="1" x14ac:dyDescent="0.25">
      <c r="A566" s="1">
        <f>IFERROR(IF(B566="","",SUBTOTAL(3,$B$9:$B566)),"-")</f>
        <v>558</v>
      </c>
      <c r="B566" s="2" t="s">
        <v>3592</v>
      </c>
      <c r="C566" s="7" t="s">
        <v>3593</v>
      </c>
      <c r="D566" s="3" t="s">
        <v>113</v>
      </c>
      <c r="E566" s="4">
        <v>44652</v>
      </c>
      <c r="F566" s="4">
        <v>44927</v>
      </c>
      <c r="G566" s="8" t="s">
        <v>638</v>
      </c>
      <c r="H566" s="5">
        <v>45099</v>
      </c>
      <c r="I566" s="3">
        <v>7</v>
      </c>
      <c r="J566" s="3" t="s">
        <v>107</v>
      </c>
      <c r="K566" s="6" t="s">
        <v>104</v>
      </c>
      <c r="L566" s="6" t="s">
        <v>105</v>
      </c>
      <c r="M566" s="3" t="s">
        <v>114</v>
      </c>
      <c r="N566" s="3" t="s">
        <v>3594</v>
      </c>
      <c r="O566" s="3" t="s">
        <v>3595</v>
      </c>
      <c r="P566" s="2" t="s">
        <v>3596</v>
      </c>
      <c r="Q566" s="2" t="s">
        <v>3564</v>
      </c>
      <c r="R566" s="2" t="s">
        <v>3564</v>
      </c>
    </row>
    <row r="567" spans="1:18" ht="21.6" customHeight="1" x14ac:dyDescent="0.25">
      <c r="A567" s="1">
        <f>IFERROR(IF(B567="","",SUBTOTAL(3,$B$9:$B567)),"-")</f>
        <v>559</v>
      </c>
      <c r="B567" s="2" t="s">
        <v>3597</v>
      </c>
      <c r="C567" s="7" t="s">
        <v>3598</v>
      </c>
      <c r="D567" s="3" t="s">
        <v>113</v>
      </c>
      <c r="E567" s="4">
        <v>0</v>
      </c>
      <c r="F567" s="4">
        <v>44896</v>
      </c>
      <c r="G567" s="8" t="s">
        <v>3599</v>
      </c>
      <c r="H567" s="5">
        <v>45231</v>
      </c>
      <c r="I567" s="3">
        <v>7</v>
      </c>
      <c r="J567" s="3" t="s">
        <v>107</v>
      </c>
      <c r="K567" s="6" t="s">
        <v>106</v>
      </c>
      <c r="L567" s="6">
        <v>0</v>
      </c>
      <c r="M567" s="3" t="s">
        <v>114</v>
      </c>
      <c r="N567" s="3">
        <v>0</v>
      </c>
      <c r="O567" s="3">
        <v>0</v>
      </c>
      <c r="P567" s="2">
        <v>0</v>
      </c>
      <c r="Q567" s="2" t="s">
        <v>3564</v>
      </c>
      <c r="R567" s="2" t="s">
        <v>3564</v>
      </c>
    </row>
    <row r="568" spans="1:18" ht="21.6" customHeight="1" x14ac:dyDescent="0.25">
      <c r="A568" s="1">
        <f>IFERROR(IF(B568="","",SUBTOTAL(3,$B$9:$B568)),"-")</f>
        <v>560</v>
      </c>
      <c r="B568" s="2" t="s">
        <v>3600</v>
      </c>
      <c r="C568" s="7" t="s">
        <v>3601</v>
      </c>
      <c r="D568" s="3" t="s">
        <v>110</v>
      </c>
      <c r="E568" s="4">
        <v>44287</v>
      </c>
      <c r="F568" s="4">
        <v>44927</v>
      </c>
      <c r="G568" s="8" t="s">
        <v>3602</v>
      </c>
      <c r="H568" s="5">
        <v>44277</v>
      </c>
      <c r="I568" s="3">
        <v>6</v>
      </c>
      <c r="J568" s="3" t="s">
        <v>120</v>
      </c>
      <c r="K568" s="6" t="s">
        <v>104</v>
      </c>
      <c r="L568" s="6" t="s">
        <v>105</v>
      </c>
      <c r="M568" s="3" t="s">
        <v>114</v>
      </c>
      <c r="N568" s="3" t="s">
        <v>3603</v>
      </c>
      <c r="O568" s="3" t="s">
        <v>3604</v>
      </c>
      <c r="P568" s="2" t="s">
        <v>3605</v>
      </c>
      <c r="Q568" s="2" t="s">
        <v>3564</v>
      </c>
      <c r="R568" s="2" t="s">
        <v>3564</v>
      </c>
    </row>
    <row r="569" spans="1:18" ht="21.6" customHeight="1" x14ac:dyDescent="0.25">
      <c r="A569" s="1">
        <f>IFERROR(IF(B569="","",SUBTOTAL(3,$B$9:$B569)),"-")</f>
        <v>561</v>
      </c>
      <c r="B569" s="2" t="s">
        <v>3606</v>
      </c>
      <c r="C569" s="7" t="s">
        <v>3607</v>
      </c>
      <c r="D569" s="3" t="s">
        <v>115</v>
      </c>
      <c r="E569" s="4">
        <v>43922</v>
      </c>
      <c r="F569" s="4">
        <v>45292</v>
      </c>
      <c r="G569" s="8" t="s">
        <v>3599</v>
      </c>
      <c r="H569" s="5">
        <v>44277</v>
      </c>
      <c r="I569" s="3">
        <v>7</v>
      </c>
      <c r="J569" s="3" t="s">
        <v>107</v>
      </c>
      <c r="K569" s="6" t="s">
        <v>106</v>
      </c>
      <c r="L569" s="6" t="s">
        <v>105</v>
      </c>
      <c r="M569" s="3" t="s">
        <v>114</v>
      </c>
      <c r="N569" s="3" t="s">
        <v>3608</v>
      </c>
      <c r="O569" s="3" t="s">
        <v>3609</v>
      </c>
      <c r="P569" s="2" t="s">
        <v>3610</v>
      </c>
      <c r="Q569" s="2" t="s">
        <v>3564</v>
      </c>
      <c r="R569" s="2" t="s">
        <v>3564</v>
      </c>
    </row>
    <row r="570" spans="1:18" ht="21.6" customHeight="1" x14ac:dyDescent="0.25">
      <c r="A570" s="1">
        <f>IFERROR(IF(B570="","",SUBTOTAL(3,$B$9:$B570)),"-")</f>
        <v>562</v>
      </c>
      <c r="B570" s="2" t="s">
        <v>3611</v>
      </c>
      <c r="C570" s="7" t="s">
        <v>3612</v>
      </c>
      <c r="D570" s="3" t="s">
        <v>115</v>
      </c>
      <c r="E570" s="4">
        <v>44652</v>
      </c>
      <c r="F570" s="4">
        <v>44927</v>
      </c>
      <c r="G570" s="8" t="s">
        <v>121</v>
      </c>
      <c r="H570" s="5">
        <v>44928</v>
      </c>
      <c r="I570" s="3">
        <v>7</v>
      </c>
      <c r="J570" s="3" t="s">
        <v>107</v>
      </c>
      <c r="K570" s="6" t="s">
        <v>106</v>
      </c>
      <c r="L570" s="6" t="s">
        <v>105</v>
      </c>
      <c r="M570" s="3" t="s">
        <v>114</v>
      </c>
      <c r="N570" s="3" t="s">
        <v>3613</v>
      </c>
      <c r="O570" s="3" t="s">
        <v>3614</v>
      </c>
      <c r="P570" s="2" t="s">
        <v>3615</v>
      </c>
      <c r="Q570" s="2" t="s">
        <v>3564</v>
      </c>
      <c r="R570" s="2" t="s">
        <v>3564</v>
      </c>
    </row>
    <row r="571" spans="1:18" ht="21.6" customHeight="1" x14ac:dyDescent="0.25">
      <c r="A571" s="1">
        <f>IFERROR(IF(B571="","",SUBTOTAL(3,$B$9:$B571)),"-")</f>
        <v>563</v>
      </c>
      <c r="B571" s="2" t="s">
        <v>3616</v>
      </c>
      <c r="C571" s="7" t="s">
        <v>3617</v>
      </c>
      <c r="D571" s="3" t="s">
        <v>115</v>
      </c>
      <c r="E571" s="4">
        <v>45017</v>
      </c>
      <c r="F571" s="4">
        <v>44927</v>
      </c>
      <c r="G571" s="8" t="s">
        <v>3618</v>
      </c>
      <c r="H571" s="5">
        <v>44277</v>
      </c>
      <c r="I571" s="3">
        <v>6</v>
      </c>
      <c r="J571" s="3" t="s">
        <v>120</v>
      </c>
      <c r="K571" s="6" t="s">
        <v>104</v>
      </c>
      <c r="L571" s="6" t="s">
        <v>105</v>
      </c>
      <c r="M571" s="3" t="s">
        <v>114</v>
      </c>
      <c r="N571" s="3" t="s">
        <v>3619</v>
      </c>
      <c r="O571" s="3" t="s">
        <v>3620</v>
      </c>
      <c r="P571" s="2" t="s">
        <v>3621</v>
      </c>
      <c r="Q571" s="2" t="s">
        <v>3564</v>
      </c>
      <c r="R571" s="2" t="s">
        <v>3564</v>
      </c>
    </row>
    <row r="572" spans="1:18" ht="21.6" customHeight="1" x14ac:dyDescent="0.25">
      <c r="A572" s="1">
        <f>IFERROR(IF(B572="","",SUBTOTAL(3,$B$9:$B572)),"-")</f>
        <v>564</v>
      </c>
      <c r="B572" s="2" t="s">
        <v>3622</v>
      </c>
      <c r="C572" s="7" t="s">
        <v>3623</v>
      </c>
      <c r="D572" s="3" t="s">
        <v>116</v>
      </c>
      <c r="E572" s="4">
        <v>45017</v>
      </c>
      <c r="F572" s="4">
        <v>44835</v>
      </c>
      <c r="G572" s="8" t="s">
        <v>3354</v>
      </c>
      <c r="H572" s="5">
        <v>44277</v>
      </c>
      <c r="I572" s="3">
        <v>5</v>
      </c>
      <c r="J572" s="3" t="s">
        <v>118</v>
      </c>
      <c r="K572" s="6" t="s">
        <v>106</v>
      </c>
      <c r="L572" s="6" t="s">
        <v>105</v>
      </c>
      <c r="M572" s="3" t="s">
        <v>114</v>
      </c>
      <c r="N572" s="3" t="s">
        <v>3624</v>
      </c>
      <c r="O572" s="3" t="s">
        <v>3625</v>
      </c>
      <c r="P572" s="2" t="s">
        <v>3626</v>
      </c>
      <c r="Q572" s="2" t="s">
        <v>3564</v>
      </c>
      <c r="R572" s="2" t="s">
        <v>3564</v>
      </c>
    </row>
    <row r="573" spans="1:18" ht="21.6" customHeight="1" x14ac:dyDescent="0.25">
      <c r="A573" s="1">
        <f>IFERROR(IF(B573="","",SUBTOTAL(3,$B$9:$B573)),"-")</f>
        <v>565</v>
      </c>
      <c r="B573" s="2" t="s">
        <v>3627</v>
      </c>
      <c r="C573" s="7" t="s">
        <v>3628</v>
      </c>
      <c r="D573" s="3" t="s">
        <v>119</v>
      </c>
      <c r="E573" s="4">
        <v>44287</v>
      </c>
      <c r="F573" s="4">
        <v>45170</v>
      </c>
      <c r="G573" s="8" t="s">
        <v>3629</v>
      </c>
      <c r="H573" s="5">
        <v>44277</v>
      </c>
      <c r="I573" s="3">
        <v>5</v>
      </c>
      <c r="J573" s="3" t="s">
        <v>118</v>
      </c>
      <c r="K573" s="6" t="s">
        <v>106</v>
      </c>
      <c r="L573" s="6" t="s">
        <v>105</v>
      </c>
      <c r="M573" s="3" t="s">
        <v>114</v>
      </c>
      <c r="N573" s="3" t="s">
        <v>3630</v>
      </c>
      <c r="O573" s="3" t="s">
        <v>3631</v>
      </c>
      <c r="P573" s="2" t="s">
        <v>3632</v>
      </c>
      <c r="Q573" s="2" t="s">
        <v>3564</v>
      </c>
      <c r="R573" s="2" t="s">
        <v>3564</v>
      </c>
    </row>
    <row r="574" spans="1:18" ht="21.6" customHeight="1" x14ac:dyDescent="0.25">
      <c r="A574" s="1">
        <f>IFERROR(IF(B574="","",SUBTOTAL(3,$B$9:$B574)),"-")</f>
        <v>566</v>
      </c>
      <c r="B574" s="2" t="s">
        <v>3633</v>
      </c>
      <c r="C574" s="7" t="s">
        <v>3634</v>
      </c>
      <c r="D574" s="3" t="s">
        <v>515</v>
      </c>
      <c r="E574" s="4">
        <v>44470</v>
      </c>
      <c r="F574" s="4">
        <v>44986</v>
      </c>
      <c r="G574" s="8" t="s">
        <v>1801</v>
      </c>
      <c r="H574" s="5">
        <v>44747</v>
      </c>
      <c r="I574" s="3">
        <v>14</v>
      </c>
      <c r="J574" s="3" t="s">
        <v>103</v>
      </c>
      <c r="K574" s="6" t="s">
        <v>104</v>
      </c>
      <c r="L574" s="6" t="s">
        <v>105</v>
      </c>
      <c r="M574" s="3" t="s">
        <v>517</v>
      </c>
      <c r="N574" s="3" t="s">
        <v>3635</v>
      </c>
      <c r="O574" s="3" t="s">
        <v>3636</v>
      </c>
      <c r="P574" s="2" t="s">
        <v>3637</v>
      </c>
      <c r="Q574" s="2" t="s">
        <v>3638</v>
      </c>
      <c r="R574" s="2" t="s">
        <v>3638</v>
      </c>
    </row>
    <row r="575" spans="1:18" ht="21.6" customHeight="1" x14ac:dyDescent="0.25">
      <c r="A575" s="1">
        <f>IFERROR(IF(B575="","",SUBTOTAL(3,$B$9:$B575)),"-")</f>
        <v>567</v>
      </c>
      <c r="B575" s="2" t="s">
        <v>3639</v>
      </c>
      <c r="C575" s="7" t="s">
        <v>3640</v>
      </c>
      <c r="D575" s="3" t="s">
        <v>122</v>
      </c>
      <c r="E575" s="4">
        <v>44287</v>
      </c>
      <c r="F575" s="4">
        <v>45017</v>
      </c>
      <c r="G575" s="8" t="s">
        <v>1808</v>
      </c>
      <c r="H575" s="5">
        <v>44130</v>
      </c>
      <c r="I575" s="3">
        <v>12</v>
      </c>
      <c r="J575" s="3" t="s">
        <v>107</v>
      </c>
      <c r="K575" s="6" t="s">
        <v>104</v>
      </c>
      <c r="L575" s="6" t="s">
        <v>105</v>
      </c>
      <c r="M575" s="3" t="s">
        <v>109</v>
      </c>
      <c r="N575" s="3" t="s">
        <v>3641</v>
      </c>
      <c r="O575" s="3" t="s">
        <v>3642</v>
      </c>
      <c r="P575" s="2" t="s">
        <v>3643</v>
      </c>
      <c r="Q575" s="2" t="s">
        <v>3638</v>
      </c>
      <c r="R575" s="2" t="s">
        <v>3638</v>
      </c>
    </row>
    <row r="576" spans="1:18" ht="21.6" customHeight="1" x14ac:dyDescent="0.25">
      <c r="A576" s="1">
        <f>IFERROR(IF(B576="","",SUBTOTAL(3,$B$9:$B576)),"-")</f>
        <v>568</v>
      </c>
      <c r="B576" s="2" t="s">
        <v>3644</v>
      </c>
      <c r="C576" s="7" t="s">
        <v>3645</v>
      </c>
      <c r="D576" s="3" t="s">
        <v>113</v>
      </c>
      <c r="E576" s="4" t="s">
        <v>578</v>
      </c>
      <c r="F576" s="4">
        <v>44986</v>
      </c>
      <c r="G576" s="8" t="s">
        <v>3646</v>
      </c>
      <c r="H576" s="5">
        <v>44470</v>
      </c>
      <c r="I576" s="3">
        <v>11</v>
      </c>
      <c r="J576" s="3" t="s">
        <v>107</v>
      </c>
      <c r="K576" s="6" t="s">
        <v>104</v>
      </c>
      <c r="L576" s="6" t="s">
        <v>578</v>
      </c>
      <c r="M576" s="3" t="s">
        <v>124</v>
      </c>
      <c r="N576" s="3" t="s">
        <v>578</v>
      </c>
      <c r="O576" s="3" t="s">
        <v>578</v>
      </c>
      <c r="P576" s="2" t="s">
        <v>578</v>
      </c>
      <c r="Q576" s="2" t="s">
        <v>3638</v>
      </c>
      <c r="R576" s="2" t="s">
        <v>3638</v>
      </c>
    </row>
    <row r="577" spans="1:18" ht="21.6" customHeight="1" x14ac:dyDescent="0.25">
      <c r="A577" s="1">
        <f>IFERROR(IF(B577="","",SUBTOTAL(3,$B$9:$B577)),"-")</f>
        <v>569</v>
      </c>
      <c r="B577" s="2" t="s">
        <v>3647</v>
      </c>
      <c r="C577" s="7" t="s">
        <v>3648</v>
      </c>
      <c r="D577" s="3" t="s">
        <v>113</v>
      </c>
      <c r="E577" s="4">
        <v>43739</v>
      </c>
      <c r="F577" s="4">
        <v>44927</v>
      </c>
      <c r="G577" s="8" t="s">
        <v>2296</v>
      </c>
      <c r="H577" s="5">
        <v>44200</v>
      </c>
      <c r="I577" s="3">
        <v>9</v>
      </c>
      <c r="J577" s="3" t="s">
        <v>103</v>
      </c>
      <c r="K577" s="6" t="s">
        <v>104</v>
      </c>
      <c r="L577" s="6" t="s">
        <v>105</v>
      </c>
      <c r="M577" s="3" t="s">
        <v>112</v>
      </c>
      <c r="N577" s="3" t="s">
        <v>3649</v>
      </c>
      <c r="O577" s="3" t="s">
        <v>3650</v>
      </c>
      <c r="P577" s="2" t="s">
        <v>3651</v>
      </c>
      <c r="Q577" s="2" t="s">
        <v>3638</v>
      </c>
      <c r="R577" s="2" t="s">
        <v>3652</v>
      </c>
    </row>
    <row r="578" spans="1:18" ht="21.6" customHeight="1" x14ac:dyDescent="0.25">
      <c r="A578" s="1">
        <f>IFERROR(IF(B578="","",SUBTOTAL(3,$B$9:$B578)),"-")</f>
        <v>570</v>
      </c>
      <c r="B578" s="2" t="s">
        <v>3653</v>
      </c>
      <c r="C578" s="7" t="s">
        <v>3654</v>
      </c>
      <c r="D578" s="3" t="s">
        <v>113</v>
      </c>
      <c r="E578" s="4">
        <v>43922</v>
      </c>
      <c r="F578" s="4">
        <v>45292</v>
      </c>
      <c r="G578" s="8" t="s">
        <v>2296</v>
      </c>
      <c r="H578" s="5">
        <v>44470</v>
      </c>
      <c r="I578" s="3">
        <v>9</v>
      </c>
      <c r="J578" s="3" t="s">
        <v>103</v>
      </c>
      <c r="K578" s="6" t="s">
        <v>106</v>
      </c>
      <c r="L578" s="6" t="s">
        <v>105</v>
      </c>
      <c r="M578" s="3" t="s">
        <v>112</v>
      </c>
      <c r="N578" s="3" t="s">
        <v>3655</v>
      </c>
      <c r="O578" s="3" t="s">
        <v>3656</v>
      </c>
      <c r="P578" s="2" t="s">
        <v>3657</v>
      </c>
      <c r="Q578" s="2" t="s">
        <v>3638</v>
      </c>
      <c r="R578" s="2" t="s">
        <v>3658</v>
      </c>
    </row>
    <row r="579" spans="1:18" ht="21.6" customHeight="1" x14ac:dyDescent="0.25">
      <c r="A579" s="1">
        <f>IFERROR(IF(B579="","",SUBTOTAL(3,$B$9:$B579)),"-")</f>
        <v>571</v>
      </c>
      <c r="B579" s="2" t="s">
        <v>3659</v>
      </c>
      <c r="C579" s="7" t="s">
        <v>3660</v>
      </c>
      <c r="D579" s="3" t="s">
        <v>113</v>
      </c>
      <c r="E579" s="4">
        <v>44287</v>
      </c>
      <c r="F579" s="4">
        <v>44927</v>
      </c>
      <c r="G579" s="8" t="s">
        <v>2296</v>
      </c>
      <c r="H579" s="5">
        <v>44711</v>
      </c>
      <c r="I579" s="3">
        <v>9</v>
      </c>
      <c r="J579" s="3" t="s">
        <v>107</v>
      </c>
      <c r="K579" s="6" t="s">
        <v>104</v>
      </c>
      <c r="L579" s="6" t="s">
        <v>105</v>
      </c>
      <c r="M579" s="3" t="s">
        <v>112</v>
      </c>
      <c r="N579" s="3" t="s">
        <v>3661</v>
      </c>
      <c r="O579" s="3" t="s">
        <v>3662</v>
      </c>
      <c r="P579" s="2" t="s">
        <v>3663</v>
      </c>
      <c r="Q579" s="2" t="s">
        <v>3638</v>
      </c>
      <c r="R579" s="2" t="s">
        <v>3664</v>
      </c>
    </row>
    <row r="580" spans="1:18" ht="21.6" customHeight="1" x14ac:dyDescent="0.25">
      <c r="A580" s="1">
        <f>IFERROR(IF(B580="","",SUBTOTAL(3,$B$9:$B580)),"-")</f>
        <v>572</v>
      </c>
      <c r="B580" s="2" t="s">
        <v>3665</v>
      </c>
      <c r="C580" s="7" t="s">
        <v>3666</v>
      </c>
      <c r="D580" s="3" t="s">
        <v>113</v>
      </c>
      <c r="E580" s="4">
        <v>43191</v>
      </c>
      <c r="F580" s="4">
        <v>44652</v>
      </c>
      <c r="G580" s="8" t="s">
        <v>123</v>
      </c>
      <c r="H580" s="5">
        <v>43255</v>
      </c>
      <c r="I580" s="3">
        <v>8</v>
      </c>
      <c r="J580" s="3" t="s">
        <v>107</v>
      </c>
      <c r="K580" s="6" t="s">
        <v>106</v>
      </c>
      <c r="L580" s="6" t="s">
        <v>105</v>
      </c>
      <c r="M580" s="3" t="s">
        <v>112</v>
      </c>
      <c r="N580" s="3" t="s">
        <v>3667</v>
      </c>
      <c r="O580" s="3" t="s">
        <v>3668</v>
      </c>
      <c r="P580" s="2" t="s">
        <v>3669</v>
      </c>
      <c r="Q580" s="2" t="s">
        <v>3638</v>
      </c>
      <c r="R580" s="2" t="s">
        <v>3638</v>
      </c>
    </row>
    <row r="581" spans="1:18" ht="21.6" customHeight="1" x14ac:dyDescent="0.25">
      <c r="A581" s="1">
        <f>IFERROR(IF(B581="","",SUBTOTAL(3,$B$9:$B581)),"-")</f>
        <v>573</v>
      </c>
      <c r="B581" s="2" t="s">
        <v>3670</v>
      </c>
      <c r="C581" s="7" t="s">
        <v>3671</v>
      </c>
      <c r="D581" s="3" t="s">
        <v>110</v>
      </c>
      <c r="E581" s="4">
        <v>44652</v>
      </c>
      <c r="F581" s="4">
        <v>44927</v>
      </c>
      <c r="G581" s="8" t="s">
        <v>126</v>
      </c>
      <c r="H581" s="5">
        <v>44280</v>
      </c>
      <c r="I581" s="3">
        <v>9</v>
      </c>
      <c r="J581" s="3" t="s">
        <v>120</v>
      </c>
      <c r="K581" s="6" t="s">
        <v>106</v>
      </c>
      <c r="L581" s="6" t="s">
        <v>105</v>
      </c>
      <c r="M581" s="3" t="s">
        <v>112</v>
      </c>
      <c r="N581" s="3" t="s">
        <v>3672</v>
      </c>
      <c r="O581" s="3" t="s">
        <v>3673</v>
      </c>
      <c r="P581" s="2" t="s">
        <v>3674</v>
      </c>
      <c r="Q581" s="2" t="s">
        <v>3638</v>
      </c>
      <c r="R581" s="2" t="s">
        <v>3638</v>
      </c>
    </row>
    <row r="582" spans="1:18" ht="21.6" customHeight="1" x14ac:dyDescent="0.25">
      <c r="A582" s="1">
        <f>IFERROR(IF(B582="","",SUBTOTAL(3,$B$9:$B582)),"-")</f>
        <v>574</v>
      </c>
      <c r="B582" s="2" t="s">
        <v>3675</v>
      </c>
      <c r="C582" s="7" t="s">
        <v>3676</v>
      </c>
      <c r="D582" s="3" t="s">
        <v>110</v>
      </c>
      <c r="E582" s="4">
        <v>43922</v>
      </c>
      <c r="F582" s="4">
        <v>45017</v>
      </c>
      <c r="G582" s="8" t="s">
        <v>3677</v>
      </c>
      <c r="H582" s="5">
        <v>44470</v>
      </c>
      <c r="I582" s="3">
        <v>9</v>
      </c>
      <c r="J582" s="3" t="s">
        <v>107</v>
      </c>
      <c r="K582" s="6" t="s">
        <v>104</v>
      </c>
      <c r="L582" s="6" t="s">
        <v>105</v>
      </c>
      <c r="M582" s="3" t="s">
        <v>112</v>
      </c>
      <c r="N582" s="3" t="s">
        <v>3678</v>
      </c>
      <c r="O582" s="3" t="s">
        <v>3679</v>
      </c>
      <c r="P582" s="2" t="s">
        <v>3680</v>
      </c>
      <c r="Q582" s="2" t="s">
        <v>3638</v>
      </c>
      <c r="R582" s="2" t="s">
        <v>3638</v>
      </c>
    </row>
    <row r="583" spans="1:18" ht="21.6" customHeight="1" x14ac:dyDescent="0.25">
      <c r="A583" s="1">
        <f>IFERROR(IF(B583="","",SUBTOTAL(3,$B$9:$B583)),"-")</f>
        <v>575</v>
      </c>
      <c r="B583" s="2" t="s">
        <v>3681</v>
      </c>
      <c r="C583" s="7" t="s">
        <v>3682</v>
      </c>
      <c r="D583" s="3" t="s">
        <v>110</v>
      </c>
      <c r="E583" s="4">
        <v>44835</v>
      </c>
      <c r="F583" s="4">
        <v>45047</v>
      </c>
      <c r="G583" s="8" t="s">
        <v>3683</v>
      </c>
      <c r="H583" s="5">
        <v>44711</v>
      </c>
      <c r="I583" s="3">
        <v>8</v>
      </c>
      <c r="J583" s="3" t="s">
        <v>107</v>
      </c>
      <c r="K583" s="6" t="s">
        <v>104</v>
      </c>
      <c r="L583" s="6" t="s">
        <v>105</v>
      </c>
      <c r="M583" s="3" t="s">
        <v>112</v>
      </c>
      <c r="N583" s="3" t="s">
        <v>3684</v>
      </c>
      <c r="O583" s="3" t="s">
        <v>3685</v>
      </c>
      <c r="P583" s="2" t="s">
        <v>3686</v>
      </c>
      <c r="Q583" s="2" t="s">
        <v>3638</v>
      </c>
      <c r="R583" s="2" t="s">
        <v>3638</v>
      </c>
    </row>
    <row r="584" spans="1:18" ht="21.6" customHeight="1" x14ac:dyDescent="0.25">
      <c r="A584" s="1">
        <f>IFERROR(IF(B584="","",SUBTOTAL(3,$B$9:$B584)),"-")</f>
        <v>576</v>
      </c>
      <c r="B584" s="2" t="s">
        <v>3687</v>
      </c>
      <c r="C584" s="7" t="s">
        <v>3688</v>
      </c>
      <c r="D584" s="3" t="s">
        <v>115</v>
      </c>
      <c r="E584" s="4">
        <v>44105</v>
      </c>
      <c r="F584" s="4">
        <v>45170</v>
      </c>
      <c r="G584" s="8" t="s">
        <v>1132</v>
      </c>
      <c r="H584" s="5">
        <v>44130</v>
      </c>
      <c r="I584" s="3">
        <v>8</v>
      </c>
      <c r="J584" s="3" t="s">
        <v>107</v>
      </c>
      <c r="K584" s="6" t="s">
        <v>104</v>
      </c>
      <c r="L584" s="6" t="s">
        <v>105</v>
      </c>
      <c r="M584" s="3" t="s">
        <v>125</v>
      </c>
      <c r="N584" s="3" t="s">
        <v>3689</v>
      </c>
      <c r="O584" s="3" t="s">
        <v>3690</v>
      </c>
      <c r="P584" s="2" t="s">
        <v>3691</v>
      </c>
      <c r="Q584" s="2" t="s">
        <v>3638</v>
      </c>
      <c r="R584" s="2" t="s">
        <v>3652</v>
      </c>
    </row>
    <row r="585" spans="1:18" ht="21.6" customHeight="1" x14ac:dyDescent="0.25">
      <c r="A585" s="1">
        <f>IFERROR(IF(B585="","",SUBTOTAL(3,$B$9:$B585)),"-")</f>
        <v>577</v>
      </c>
      <c r="B585" s="2" t="s">
        <v>3692</v>
      </c>
      <c r="C585" s="7" t="s">
        <v>3693</v>
      </c>
      <c r="D585" s="3" t="s">
        <v>115</v>
      </c>
      <c r="E585" s="4">
        <v>44105</v>
      </c>
      <c r="F585" s="4">
        <v>44927</v>
      </c>
      <c r="G585" s="8" t="s">
        <v>1132</v>
      </c>
      <c r="H585" s="5">
        <v>44711</v>
      </c>
      <c r="I585" s="3">
        <v>8</v>
      </c>
      <c r="J585" s="3" t="s">
        <v>107</v>
      </c>
      <c r="K585" s="6" t="s">
        <v>104</v>
      </c>
      <c r="L585" s="6" t="s">
        <v>105</v>
      </c>
      <c r="M585" s="3" t="s">
        <v>125</v>
      </c>
      <c r="N585" s="3" t="s">
        <v>3694</v>
      </c>
      <c r="O585" s="3" t="s">
        <v>3695</v>
      </c>
      <c r="P585" s="2" t="s">
        <v>3696</v>
      </c>
      <c r="Q585" s="2" t="s">
        <v>3638</v>
      </c>
      <c r="R585" s="2" t="s">
        <v>3664</v>
      </c>
    </row>
    <row r="586" spans="1:18" ht="21.6" customHeight="1" x14ac:dyDescent="0.25">
      <c r="A586" s="1">
        <f>IFERROR(IF(B586="","",SUBTOTAL(3,$B$9:$B586)),"-")</f>
        <v>578</v>
      </c>
      <c r="B586" s="2" t="s">
        <v>3697</v>
      </c>
      <c r="C586" s="7" t="s">
        <v>3698</v>
      </c>
      <c r="D586" s="3" t="s">
        <v>115</v>
      </c>
      <c r="E586" s="4">
        <v>44652</v>
      </c>
      <c r="F586" s="4">
        <v>44958</v>
      </c>
      <c r="G586" s="8" t="s">
        <v>1132</v>
      </c>
      <c r="H586" s="5">
        <v>44711</v>
      </c>
      <c r="I586" s="3">
        <v>8</v>
      </c>
      <c r="J586" s="3" t="s">
        <v>107</v>
      </c>
      <c r="K586" s="6" t="s">
        <v>104</v>
      </c>
      <c r="L586" s="6" t="s">
        <v>105</v>
      </c>
      <c r="M586" s="3" t="s">
        <v>125</v>
      </c>
      <c r="N586" s="3" t="s">
        <v>3699</v>
      </c>
      <c r="O586" s="3" t="s">
        <v>3700</v>
      </c>
      <c r="P586" s="2" t="s">
        <v>3701</v>
      </c>
      <c r="Q586" s="2" t="s">
        <v>3638</v>
      </c>
      <c r="R586" s="2" t="s">
        <v>3658</v>
      </c>
    </row>
    <row r="587" spans="1:18" ht="21.6" customHeight="1" x14ac:dyDescent="0.25">
      <c r="A587" s="1">
        <f>IFERROR(IF(B587="","",SUBTOTAL(3,$B$9:$B587)),"-")</f>
        <v>579</v>
      </c>
      <c r="B587" s="2" t="s">
        <v>3702</v>
      </c>
      <c r="C587" s="7" t="s">
        <v>3703</v>
      </c>
      <c r="D587" s="3" t="s">
        <v>115</v>
      </c>
      <c r="E587" s="4">
        <v>44287</v>
      </c>
      <c r="F587" s="4">
        <v>44927</v>
      </c>
      <c r="G587" s="8" t="s">
        <v>3704</v>
      </c>
      <c r="H587" s="5">
        <v>44277</v>
      </c>
      <c r="I587" s="3">
        <v>7</v>
      </c>
      <c r="J587" s="3" t="s">
        <v>107</v>
      </c>
      <c r="K587" s="6" t="s">
        <v>106</v>
      </c>
      <c r="L587" s="6" t="s">
        <v>105</v>
      </c>
      <c r="M587" s="3" t="s">
        <v>114</v>
      </c>
      <c r="N587" s="3" t="s">
        <v>3705</v>
      </c>
      <c r="O587" s="3" t="s">
        <v>3706</v>
      </c>
      <c r="P587" s="2" t="s">
        <v>3707</v>
      </c>
      <c r="Q587" s="2" t="s">
        <v>3638</v>
      </c>
      <c r="R587" s="2" t="s">
        <v>3638</v>
      </c>
    </row>
    <row r="588" spans="1:18" ht="21.6" customHeight="1" x14ac:dyDescent="0.25">
      <c r="A588" s="1">
        <f>IFERROR(IF(B588="","",SUBTOTAL(3,$B$9:$B588)),"-")</f>
        <v>580</v>
      </c>
      <c r="B588" s="2" t="s">
        <v>3708</v>
      </c>
      <c r="C588" s="7" t="s">
        <v>3709</v>
      </c>
      <c r="D588" s="3" t="s">
        <v>116</v>
      </c>
      <c r="E588" s="4">
        <v>43922</v>
      </c>
      <c r="F588" s="4">
        <v>44896</v>
      </c>
      <c r="G588" s="8" t="s">
        <v>3710</v>
      </c>
      <c r="H588" s="5">
        <v>44277</v>
      </c>
      <c r="I588" s="3">
        <v>5</v>
      </c>
      <c r="J588" s="3" t="s">
        <v>118</v>
      </c>
      <c r="K588" s="6" t="s">
        <v>104</v>
      </c>
      <c r="L588" s="6" t="s">
        <v>105</v>
      </c>
      <c r="M588" s="3" t="s">
        <v>114</v>
      </c>
      <c r="N588" s="3" t="s">
        <v>3711</v>
      </c>
      <c r="O588" s="3" t="s">
        <v>3712</v>
      </c>
      <c r="P588" s="2" t="s">
        <v>3713</v>
      </c>
      <c r="Q588" s="2" t="s">
        <v>3638</v>
      </c>
      <c r="R588" s="2" t="s">
        <v>3638</v>
      </c>
    </row>
    <row r="589" spans="1:18" ht="21.6" customHeight="1" x14ac:dyDescent="0.25">
      <c r="A589" s="1">
        <f>IFERROR(IF(B589="","",SUBTOTAL(3,$B$9:$B589)),"-")</f>
        <v>581</v>
      </c>
      <c r="B589" s="2" t="s">
        <v>3714</v>
      </c>
      <c r="C589" s="7" t="s">
        <v>3715</v>
      </c>
      <c r="D589" s="3" t="s">
        <v>116</v>
      </c>
      <c r="E589" s="4">
        <v>43922</v>
      </c>
      <c r="F589" s="4">
        <v>44896</v>
      </c>
      <c r="G589" s="8" t="s">
        <v>3716</v>
      </c>
      <c r="H589" s="5">
        <v>44749</v>
      </c>
      <c r="I589" s="3">
        <v>5</v>
      </c>
      <c r="J589" s="3" t="s">
        <v>118</v>
      </c>
      <c r="K589" s="6" t="s">
        <v>106</v>
      </c>
      <c r="L589" s="6" t="s">
        <v>105</v>
      </c>
      <c r="M589" s="3" t="s">
        <v>114</v>
      </c>
      <c r="N589" s="3" t="s">
        <v>3717</v>
      </c>
      <c r="O589" s="3" t="s">
        <v>3718</v>
      </c>
      <c r="P589" s="2" t="s">
        <v>3719</v>
      </c>
      <c r="Q589" s="2" t="s">
        <v>3638</v>
      </c>
      <c r="R589" s="2" t="s">
        <v>3664</v>
      </c>
    </row>
    <row r="590" spans="1:18" ht="21.6" customHeight="1" x14ac:dyDescent="0.25">
      <c r="A590" s="1">
        <f>IFERROR(IF(B590="","",SUBTOTAL(3,$B$9:$B590)),"-")</f>
        <v>582</v>
      </c>
      <c r="B590" s="2" t="s">
        <v>3720</v>
      </c>
      <c r="C590" s="7" t="s">
        <v>3721</v>
      </c>
      <c r="D590" s="3" t="s">
        <v>116</v>
      </c>
      <c r="E590" s="4">
        <v>44287</v>
      </c>
      <c r="F590" s="4">
        <v>45292</v>
      </c>
      <c r="G590" s="8" t="s">
        <v>3722</v>
      </c>
      <c r="H590" s="5">
        <v>44749</v>
      </c>
      <c r="I590" s="3">
        <v>6</v>
      </c>
      <c r="J590" s="3" t="s">
        <v>107</v>
      </c>
      <c r="K590" s="6" t="s">
        <v>106</v>
      </c>
      <c r="L590" s="6" t="s">
        <v>105</v>
      </c>
      <c r="M590" s="3" t="s">
        <v>114</v>
      </c>
      <c r="N590" s="3" t="s">
        <v>3723</v>
      </c>
      <c r="O590" s="3" t="s">
        <v>3724</v>
      </c>
      <c r="P590" s="2" t="s">
        <v>3725</v>
      </c>
      <c r="Q590" s="2" t="s">
        <v>3638</v>
      </c>
      <c r="R590" s="2" t="s">
        <v>3664</v>
      </c>
    </row>
    <row r="591" spans="1:18" ht="21.6" customHeight="1" x14ac:dyDescent="0.25">
      <c r="A591" s="1">
        <f>IFERROR(IF(B591="","",SUBTOTAL(3,$B$9:$B591)),"-")</f>
        <v>583</v>
      </c>
      <c r="B591" s="2" t="s">
        <v>3726</v>
      </c>
      <c r="C591" s="7" t="s">
        <v>3727</v>
      </c>
      <c r="D591" s="3" t="s">
        <v>116</v>
      </c>
      <c r="E591" s="4">
        <v>44652</v>
      </c>
      <c r="F591" s="4">
        <v>45292</v>
      </c>
      <c r="G591" s="8" t="s">
        <v>3728</v>
      </c>
      <c r="H591" s="5">
        <v>44277</v>
      </c>
      <c r="I591" s="3">
        <v>5</v>
      </c>
      <c r="J591" s="3" t="s">
        <v>1440</v>
      </c>
      <c r="K591" s="6" t="s">
        <v>106</v>
      </c>
      <c r="L591" s="6" t="s">
        <v>105</v>
      </c>
      <c r="M591" s="3" t="s">
        <v>114</v>
      </c>
      <c r="N591" s="3" t="s">
        <v>3729</v>
      </c>
      <c r="O591" s="3" t="s">
        <v>3730</v>
      </c>
      <c r="P591" s="2" t="s">
        <v>3731</v>
      </c>
      <c r="Q591" s="2" t="s">
        <v>3638</v>
      </c>
      <c r="R591" s="2" t="s">
        <v>3652</v>
      </c>
    </row>
    <row r="592" spans="1:18" ht="21.6" customHeight="1" x14ac:dyDescent="0.25">
      <c r="A592" s="1">
        <f>IFERROR(IF(B592="","",SUBTOTAL(3,$B$9:$B592)),"-")</f>
        <v>584</v>
      </c>
      <c r="B592" s="2" t="s">
        <v>3732</v>
      </c>
      <c r="C592" s="7" t="s">
        <v>3733</v>
      </c>
      <c r="D592" s="3" t="s">
        <v>116</v>
      </c>
      <c r="E592" s="4">
        <v>45017</v>
      </c>
      <c r="F592" s="4">
        <v>44713</v>
      </c>
      <c r="G592" s="8" t="s">
        <v>3728</v>
      </c>
      <c r="H592" s="5">
        <v>44277</v>
      </c>
      <c r="I592" s="3">
        <v>5</v>
      </c>
      <c r="J592" s="3" t="s">
        <v>118</v>
      </c>
      <c r="K592" s="6" t="s">
        <v>104</v>
      </c>
      <c r="L592" s="6" t="s">
        <v>105</v>
      </c>
      <c r="M592" s="3" t="s">
        <v>114</v>
      </c>
      <c r="N592" s="3" t="s">
        <v>3734</v>
      </c>
      <c r="O592" s="3" t="s">
        <v>3735</v>
      </c>
      <c r="P592" s="2" t="s">
        <v>3736</v>
      </c>
      <c r="Q592" s="2" t="s">
        <v>3638</v>
      </c>
      <c r="R592" s="2" t="s">
        <v>3652</v>
      </c>
    </row>
    <row r="593" spans="1:18" ht="21.6" customHeight="1" x14ac:dyDescent="0.25">
      <c r="A593" s="1">
        <f>IFERROR(IF(B593="","",SUBTOTAL(3,$B$9:$B593)),"-")</f>
        <v>585</v>
      </c>
      <c r="B593" s="2" t="s">
        <v>3737</v>
      </c>
      <c r="C593" s="7" t="s">
        <v>3738</v>
      </c>
      <c r="D593" s="3" t="s">
        <v>116</v>
      </c>
      <c r="E593" s="4">
        <v>45017</v>
      </c>
      <c r="F593" s="4">
        <v>44896</v>
      </c>
      <c r="G593" s="8" t="s">
        <v>3728</v>
      </c>
      <c r="H593" s="5">
        <v>44277</v>
      </c>
      <c r="I593" s="3">
        <v>5</v>
      </c>
      <c r="J593" s="3" t="s">
        <v>118</v>
      </c>
      <c r="K593" s="6" t="s">
        <v>104</v>
      </c>
      <c r="L593" s="6" t="s">
        <v>105</v>
      </c>
      <c r="M593" s="3" t="s">
        <v>114</v>
      </c>
      <c r="N593" s="3" t="s">
        <v>3739</v>
      </c>
      <c r="O593" s="3" t="s">
        <v>3740</v>
      </c>
      <c r="P593" s="2" t="s">
        <v>3741</v>
      </c>
      <c r="Q593" s="2" t="s">
        <v>3638</v>
      </c>
      <c r="R593" s="2" t="s">
        <v>3652</v>
      </c>
    </row>
    <row r="594" spans="1:18" ht="21.6" customHeight="1" x14ac:dyDescent="0.25">
      <c r="A594" s="1">
        <f>IFERROR(IF(B594="","",SUBTOTAL(3,$B$9:$B594)),"-")</f>
        <v>586</v>
      </c>
      <c r="B594" s="2" t="s">
        <v>2636</v>
      </c>
      <c r="C594" s="7" t="s">
        <v>3742</v>
      </c>
      <c r="D594" s="3" t="s">
        <v>116</v>
      </c>
      <c r="E594" s="4">
        <v>45017</v>
      </c>
      <c r="F594" s="4">
        <v>44896</v>
      </c>
      <c r="G594" s="8" t="s">
        <v>2270</v>
      </c>
      <c r="H594" s="5">
        <v>44277</v>
      </c>
      <c r="I594" s="3">
        <v>5</v>
      </c>
      <c r="J594" s="3" t="s">
        <v>118</v>
      </c>
      <c r="K594" s="6" t="s">
        <v>104</v>
      </c>
      <c r="L594" s="6" t="s">
        <v>105</v>
      </c>
      <c r="M594" s="3" t="s">
        <v>114</v>
      </c>
      <c r="N594" s="3" t="s">
        <v>3743</v>
      </c>
      <c r="O594" s="3" t="s">
        <v>3744</v>
      </c>
      <c r="P594" s="2" t="s">
        <v>3745</v>
      </c>
      <c r="Q594" s="2" t="s">
        <v>3638</v>
      </c>
      <c r="R594" s="2" t="s">
        <v>3658</v>
      </c>
    </row>
    <row r="595" spans="1:18" ht="21.6" customHeight="1" x14ac:dyDescent="0.25">
      <c r="A595" s="1">
        <f>IFERROR(IF(B595="","",SUBTOTAL(3,$B$9:$B595)),"-")</f>
        <v>587</v>
      </c>
      <c r="B595" s="2" t="s">
        <v>3746</v>
      </c>
      <c r="C595" s="7" t="s">
        <v>3747</v>
      </c>
      <c r="D595" s="3" t="s">
        <v>116</v>
      </c>
      <c r="E595" s="4">
        <v>45200</v>
      </c>
      <c r="F595" s="4">
        <v>45017</v>
      </c>
      <c r="G595" s="8" t="s">
        <v>3710</v>
      </c>
      <c r="H595" s="5">
        <v>44314</v>
      </c>
      <c r="I595" s="3">
        <v>5</v>
      </c>
      <c r="J595" s="3" t="s">
        <v>118</v>
      </c>
      <c r="K595" s="6" t="s">
        <v>104</v>
      </c>
      <c r="L595" s="6" t="s">
        <v>105</v>
      </c>
      <c r="M595" s="3" t="s">
        <v>114</v>
      </c>
      <c r="N595" s="3" t="s">
        <v>3748</v>
      </c>
      <c r="O595" s="3" t="s">
        <v>3749</v>
      </c>
      <c r="P595" s="2" t="s">
        <v>3750</v>
      </c>
      <c r="Q595" s="2" t="s">
        <v>3638</v>
      </c>
      <c r="R595" s="2" t="s">
        <v>3658</v>
      </c>
    </row>
    <row r="596" spans="1:18" ht="21.6" customHeight="1" x14ac:dyDescent="0.25">
      <c r="A596" s="1">
        <f>IFERROR(IF(B596="","",SUBTOTAL(3,$B$9:$B596)),"-")</f>
        <v>588</v>
      </c>
      <c r="B596" s="2" t="s">
        <v>3751</v>
      </c>
      <c r="C596" s="7" t="s">
        <v>3752</v>
      </c>
      <c r="D596" s="3" t="s">
        <v>582</v>
      </c>
      <c r="E596" s="4">
        <v>43922</v>
      </c>
      <c r="F596" s="4">
        <v>45292</v>
      </c>
      <c r="G596" s="8" t="s">
        <v>2270</v>
      </c>
      <c r="H596" s="5">
        <v>44314</v>
      </c>
      <c r="I596" s="3">
        <v>5</v>
      </c>
      <c r="J596" s="3" t="s">
        <v>118</v>
      </c>
      <c r="K596" s="6" t="s">
        <v>104</v>
      </c>
      <c r="L596" s="6" t="s">
        <v>105</v>
      </c>
      <c r="M596" s="3" t="s">
        <v>114</v>
      </c>
      <c r="N596" s="3" t="s">
        <v>3753</v>
      </c>
      <c r="O596" s="3" t="s">
        <v>3754</v>
      </c>
      <c r="P596" s="2" t="s">
        <v>3755</v>
      </c>
      <c r="Q596" s="2" t="s">
        <v>3638</v>
      </c>
      <c r="R596" s="2" t="s">
        <v>3664</v>
      </c>
    </row>
    <row r="597" spans="1:18" ht="21.6" customHeight="1" x14ac:dyDescent="0.25">
      <c r="A597" s="1">
        <f>IFERROR(IF(B597="","",SUBTOTAL(3,$B$9:$B597)),"-")</f>
        <v>589</v>
      </c>
      <c r="B597" s="2" t="s">
        <v>3756</v>
      </c>
      <c r="C597" s="7" t="s">
        <v>3757</v>
      </c>
      <c r="D597" s="3" t="s">
        <v>582</v>
      </c>
      <c r="E597" s="4">
        <v>43922</v>
      </c>
      <c r="F597" s="4">
        <v>44927</v>
      </c>
      <c r="G597" s="8" t="s">
        <v>1516</v>
      </c>
      <c r="H597" s="5">
        <v>44317</v>
      </c>
      <c r="I597" s="3">
        <v>5</v>
      </c>
      <c r="J597" s="3" t="s">
        <v>118</v>
      </c>
      <c r="K597" s="6" t="s">
        <v>104</v>
      </c>
      <c r="L597" s="6" t="s">
        <v>105</v>
      </c>
      <c r="M597" s="3" t="s">
        <v>114</v>
      </c>
      <c r="N597" s="3" t="s">
        <v>3758</v>
      </c>
      <c r="O597" s="3">
        <v>81266571179</v>
      </c>
      <c r="P597" s="2" t="s">
        <v>1614</v>
      </c>
      <c r="Q597" s="2" t="s">
        <v>3638</v>
      </c>
      <c r="R597" s="2" t="s">
        <v>3638</v>
      </c>
    </row>
    <row r="598" spans="1:18" ht="21.6" customHeight="1" x14ac:dyDescent="0.25">
      <c r="A598" s="1">
        <f>IFERROR(IF(B598="","",SUBTOTAL(3,$B$9:$B598)),"-")</f>
        <v>590</v>
      </c>
      <c r="B598" s="2" t="s">
        <v>3759</v>
      </c>
      <c r="C598" s="7" t="s">
        <v>3760</v>
      </c>
      <c r="D598" s="3" t="s">
        <v>582</v>
      </c>
      <c r="E598" s="4">
        <v>44105</v>
      </c>
      <c r="F598" s="4">
        <v>45017</v>
      </c>
      <c r="G598" s="8" t="s">
        <v>3710</v>
      </c>
      <c r="H598" s="5">
        <v>44314</v>
      </c>
      <c r="I598" s="3">
        <v>5</v>
      </c>
      <c r="J598" s="3" t="s">
        <v>118</v>
      </c>
      <c r="K598" s="6" t="s">
        <v>104</v>
      </c>
      <c r="L598" s="6" t="s">
        <v>105</v>
      </c>
      <c r="M598" s="3" t="s">
        <v>114</v>
      </c>
      <c r="N598" s="3" t="s">
        <v>3761</v>
      </c>
      <c r="O598" s="3" t="s">
        <v>3762</v>
      </c>
      <c r="P598" s="2" t="s">
        <v>3763</v>
      </c>
      <c r="Q598" s="2" t="s">
        <v>3638</v>
      </c>
      <c r="R598" s="2" t="s">
        <v>3658</v>
      </c>
    </row>
    <row r="599" spans="1:18" ht="21.6" customHeight="1" x14ac:dyDescent="0.25">
      <c r="A599" s="1">
        <f>IFERROR(IF(B599="","",SUBTOTAL(3,$B$9:$B599)),"-")</f>
        <v>591</v>
      </c>
      <c r="B599" s="2" t="s">
        <v>3764</v>
      </c>
      <c r="C599" s="7" t="s">
        <v>3765</v>
      </c>
      <c r="D599" s="3" t="s">
        <v>582</v>
      </c>
      <c r="E599" s="4">
        <v>44287</v>
      </c>
      <c r="F599" s="4">
        <v>45292</v>
      </c>
      <c r="G599" s="8" t="s">
        <v>3766</v>
      </c>
      <c r="H599" s="5">
        <v>44277</v>
      </c>
      <c r="I599" s="3">
        <v>5</v>
      </c>
      <c r="J599" s="3" t="s">
        <v>118</v>
      </c>
      <c r="K599" s="6" t="s">
        <v>104</v>
      </c>
      <c r="L599" s="6" t="s">
        <v>105</v>
      </c>
      <c r="M599" s="3" t="s">
        <v>114</v>
      </c>
      <c r="N599" s="3" t="s">
        <v>3767</v>
      </c>
      <c r="O599" s="3" t="s">
        <v>3768</v>
      </c>
      <c r="P599" s="2" t="s">
        <v>3769</v>
      </c>
      <c r="Q599" s="2" t="s">
        <v>3638</v>
      </c>
      <c r="R599" s="2" t="s">
        <v>3638</v>
      </c>
    </row>
    <row r="600" spans="1:18" ht="21.6" customHeight="1" x14ac:dyDescent="0.25">
      <c r="A600" s="1">
        <f>IFERROR(IF(B600="","",SUBTOTAL(3,$B$9:$B600)),"-")</f>
        <v>592</v>
      </c>
      <c r="B600" s="2" t="s">
        <v>3770</v>
      </c>
      <c r="C600" s="7" t="s">
        <v>3771</v>
      </c>
      <c r="D600" s="3" t="s">
        <v>582</v>
      </c>
      <c r="E600" s="4">
        <v>44287</v>
      </c>
      <c r="F600" s="4">
        <v>44927</v>
      </c>
      <c r="G600" s="8" t="s">
        <v>2270</v>
      </c>
      <c r="H600" s="5">
        <v>44749</v>
      </c>
      <c r="I600" s="3">
        <v>5</v>
      </c>
      <c r="J600" s="3" t="s">
        <v>118</v>
      </c>
      <c r="K600" s="6" t="s">
        <v>104</v>
      </c>
      <c r="L600" s="6" t="s">
        <v>105</v>
      </c>
      <c r="M600" s="3" t="s">
        <v>114</v>
      </c>
      <c r="N600" s="3" t="s">
        <v>3772</v>
      </c>
      <c r="O600" s="3" t="s">
        <v>3773</v>
      </c>
      <c r="P600" s="2" t="s">
        <v>3774</v>
      </c>
      <c r="Q600" s="2" t="s">
        <v>3638</v>
      </c>
      <c r="R600" s="2" t="s">
        <v>3658</v>
      </c>
    </row>
    <row r="601" spans="1:18" ht="21.6" customHeight="1" x14ac:dyDescent="0.25">
      <c r="A601" s="1">
        <f>IFERROR(IF(B601="","",SUBTOTAL(3,$B$9:$B601)),"-")</f>
        <v>593</v>
      </c>
      <c r="B601" s="2" t="s">
        <v>3775</v>
      </c>
      <c r="C601" s="7" t="s">
        <v>3776</v>
      </c>
      <c r="D601" s="3" t="s">
        <v>582</v>
      </c>
      <c r="E601" s="4">
        <v>44652</v>
      </c>
      <c r="F601" s="4">
        <v>44927</v>
      </c>
      <c r="G601" s="8" t="s">
        <v>1516</v>
      </c>
      <c r="H601" s="5">
        <v>44277</v>
      </c>
      <c r="I601" s="3">
        <v>5</v>
      </c>
      <c r="J601" s="3" t="s">
        <v>118</v>
      </c>
      <c r="K601" s="6" t="s">
        <v>104</v>
      </c>
      <c r="L601" s="6" t="s">
        <v>105</v>
      </c>
      <c r="M601" s="3" t="s">
        <v>114</v>
      </c>
      <c r="N601" s="3" t="s">
        <v>3777</v>
      </c>
      <c r="O601" s="3" t="s">
        <v>3778</v>
      </c>
      <c r="P601" s="2" t="s">
        <v>3779</v>
      </c>
      <c r="Q601" s="2" t="s">
        <v>3638</v>
      </c>
      <c r="R601" s="2" t="s">
        <v>3638</v>
      </c>
    </row>
    <row r="602" spans="1:18" ht="21.6" customHeight="1" x14ac:dyDescent="0.25">
      <c r="A602" s="1">
        <f>IFERROR(IF(B602="","",SUBTOTAL(3,$B$9:$B602)),"-")</f>
        <v>594</v>
      </c>
      <c r="B602" s="2" t="s">
        <v>3780</v>
      </c>
      <c r="C602" s="7" t="s">
        <v>3781</v>
      </c>
      <c r="D602" s="3" t="s">
        <v>582</v>
      </c>
      <c r="E602" s="4">
        <v>44835</v>
      </c>
      <c r="F602" s="4">
        <v>44652</v>
      </c>
      <c r="G602" s="8" t="s">
        <v>3782</v>
      </c>
      <c r="H602" s="5">
        <v>44326</v>
      </c>
      <c r="I602" s="3">
        <v>5</v>
      </c>
      <c r="J602" s="3" t="s">
        <v>1440</v>
      </c>
      <c r="K602" s="6" t="s">
        <v>104</v>
      </c>
      <c r="L602" s="6" t="s">
        <v>105</v>
      </c>
      <c r="M602" s="3" t="s">
        <v>114</v>
      </c>
      <c r="N602" s="3" t="s">
        <v>3783</v>
      </c>
      <c r="O602" s="3" t="s">
        <v>3784</v>
      </c>
      <c r="P602" s="2" t="s">
        <v>3785</v>
      </c>
      <c r="Q602" s="2" t="s">
        <v>3638</v>
      </c>
      <c r="R602" s="2" t="s">
        <v>3652</v>
      </c>
    </row>
    <row r="603" spans="1:18" ht="21.6" customHeight="1" x14ac:dyDescent="0.25">
      <c r="A603" s="1">
        <f>IFERROR(IF(B603="","",SUBTOTAL(3,$B$9:$B603)),"-")</f>
        <v>595</v>
      </c>
      <c r="B603" s="2" t="s">
        <v>3786</v>
      </c>
      <c r="C603" s="7" t="s">
        <v>3787</v>
      </c>
      <c r="D603" s="3" t="s">
        <v>582</v>
      </c>
      <c r="E603" s="4">
        <v>45017</v>
      </c>
      <c r="F603" s="4">
        <v>45292</v>
      </c>
      <c r="G603" s="8" t="s">
        <v>121</v>
      </c>
      <c r="H603" s="5">
        <v>44317</v>
      </c>
      <c r="I603" s="3">
        <v>7</v>
      </c>
      <c r="J603" s="3" t="s">
        <v>118</v>
      </c>
      <c r="K603" s="6" t="s">
        <v>104</v>
      </c>
      <c r="L603" s="6" t="s">
        <v>105</v>
      </c>
      <c r="M603" s="3" t="s">
        <v>114</v>
      </c>
      <c r="N603" s="3" t="s">
        <v>3788</v>
      </c>
      <c r="O603" s="3" t="s">
        <v>3789</v>
      </c>
      <c r="P603" s="2" t="s">
        <v>3790</v>
      </c>
      <c r="Q603" s="2" t="s">
        <v>3638</v>
      </c>
      <c r="R603" s="2" t="s">
        <v>3638</v>
      </c>
    </row>
    <row r="604" spans="1:18" ht="21.6" customHeight="1" x14ac:dyDescent="0.25">
      <c r="A604" s="1">
        <f>IFERROR(IF(B604="","",SUBTOTAL(3,$B$9:$B604)),"-")</f>
        <v>596</v>
      </c>
      <c r="B604" s="2" t="s">
        <v>3791</v>
      </c>
      <c r="C604" s="7" t="s">
        <v>3792</v>
      </c>
      <c r="D604" s="3" t="s">
        <v>119</v>
      </c>
      <c r="E604" s="4">
        <v>43922</v>
      </c>
      <c r="F604" s="4">
        <v>45261</v>
      </c>
      <c r="G604" s="8" t="s">
        <v>2270</v>
      </c>
      <c r="H604" s="5">
        <v>44277</v>
      </c>
      <c r="I604" s="3">
        <v>5</v>
      </c>
      <c r="J604" s="3" t="s">
        <v>118</v>
      </c>
      <c r="K604" s="6" t="s">
        <v>104</v>
      </c>
      <c r="L604" s="6" t="s">
        <v>105</v>
      </c>
      <c r="M604" s="3" t="s">
        <v>114</v>
      </c>
      <c r="N604" s="3" t="s">
        <v>3793</v>
      </c>
      <c r="O604" s="3" t="s">
        <v>3794</v>
      </c>
      <c r="P604" s="2" t="s">
        <v>3795</v>
      </c>
      <c r="Q604" s="2" t="s">
        <v>3638</v>
      </c>
      <c r="R604" s="2" t="s">
        <v>3658</v>
      </c>
    </row>
    <row r="605" spans="1:18" ht="21.6" customHeight="1" x14ac:dyDescent="0.25">
      <c r="A605" s="1">
        <f>IFERROR(IF(B605="","",SUBTOTAL(3,$B$9:$B605)),"-")</f>
        <v>597</v>
      </c>
      <c r="B605" s="2" t="s">
        <v>3796</v>
      </c>
      <c r="C605" s="7" t="s">
        <v>3797</v>
      </c>
      <c r="D605" s="3" t="s">
        <v>119</v>
      </c>
      <c r="E605" s="4">
        <v>44105</v>
      </c>
      <c r="F605" s="4">
        <v>44927</v>
      </c>
      <c r="G605" s="8" t="s">
        <v>3798</v>
      </c>
      <c r="H605" s="5">
        <v>44277</v>
      </c>
      <c r="I605" s="3">
        <v>5</v>
      </c>
      <c r="J605" s="3" t="s">
        <v>118</v>
      </c>
      <c r="K605" s="6" t="s">
        <v>104</v>
      </c>
      <c r="L605" s="6" t="s">
        <v>105</v>
      </c>
      <c r="M605" s="3" t="s">
        <v>114</v>
      </c>
      <c r="N605" s="3" t="s">
        <v>3799</v>
      </c>
      <c r="O605" s="3" t="s">
        <v>3800</v>
      </c>
      <c r="P605" s="2" t="s">
        <v>3801</v>
      </c>
      <c r="Q605" s="2" t="s">
        <v>3638</v>
      </c>
      <c r="R605" s="2" t="s">
        <v>3638</v>
      </c>
    </row>
    <row r="606" spans="1:18" ht="21.6" customHeight="1" x14ac:dyDescent="0.25">
      <c r="A606" s="1">
        <f>IFERROR(IF(B606="","",SUBTOTAL(3,$B$9:$B606)),"-")</f>
        <v>598</v>
      </c>
      <c r="B606" s="2" t="s">
        <v>3802</v>
      </c>
      <c r="C606" s="7" t="s">
        <v>3803</v>
      </c>
      <c r="D606" s="3" t="s">
        <v>119</v>
      </c>
      <c r="E606" s="4">
        <v>44287</v>
      </c>
      <c r="F606" s="4">
        <v>45017</v>
      </c>
      <c r="G606" s="8" t="s">
        <v>3710</v>
      </c>
      <c r="H606" s="5">
        <v>44277</v>
      </c>
      <c r="I606" s="3">
        <v>5</v>
      </c>
      <c r="J606" s="3" t="s">
        <v>118</v>
      </c>
      <c r="K606" s="6" t="s">
        <v>104</v>
      </c>
      <c r="L606" s="6" t="s">
        <v>105</v>
      </c>
      <c r="M606" s="3" t="s">
        <v>114</v>
      </c>
      <c r="N606" s="3" t="s">
        <v>3804</v>
      </c>
      <c r="O606" s="3" t="s">
        <v>3805</v>
      </c>
      <c r="P606" s="2" t="s">
        <v>3806</v>
      </c>
      <c r="Q606" s="2" t="s">
        <v>3638</v>
      </c>
      <c r="R606" s="2" t="s">
        <v>3658</v>
      </c>
    </row>
    <row r="607" spans="1:18" ht="21.6" customHeight="1" x14ac:dyDescent="0.25">
      <c r="A607" s="1">
        <f>IFERROR(IF(B607="","",SUBTOTAL(3,$B$9:$B607)),"-")</f>
        <v>599</v>
      </c>
      <c r="B607" s="2" t="s">
        <v>3807</v>
      </c>
      <c r="C607" s="7" t="s">
        <v>3808</v>
      </c>
      <c r="D607" s="3" t="s">
        <v>119</v>
      </c>
      <c r="E607" s="4">
        <v>44287</v>
      </c>
      <c r="F607" s="4">
        <v>45017</v>
      </c>
      <c r="G607" s="8" t="s">
        <v>127</v>
      </c>
      <c r="H607" s="5">
        <v>44277</v>
      </c>
      <c r="I607" s="3">
        <v>5</v>
      </c>
      <c r="J607" s="3" t="s">
        <v>118</v>
      </c>
      <c r="K607" s="6" t="s">
        <v>104</v>
      </c>
      <c r="L607" s="6" t="s">
        <v>105</v>
      </c>
      <c r="M607" s="3" t="s">
        <v>114</v>
      </c>
      <c r="N607" s="3" t="s">
        <v>3809</v>
      </c>
      <c r="O607" s="3" t="s">
        <v>3810</v>
      </c>
      <c r="P607" s="2" t="s">
        <v>3811</v>
      </c>
      <c r="Q607" s="2" t="s">
        <v>3638</v>
      </c>
      <c r="R607" s="2" t="s">
        <v>3638</v>
      </c>
    </row>
    <row r="608" spans="1:18" ht="21.6" customHeight="1" x14ac:dyDescent="0.25">
      <c r="A608" s="1">
        <f>IFERROR(IF(B608="","",SUBTOTAL(3,$B$9:$B608)),"-")</f>
        <v>600</v>
      </c>
      <c r="B608" s="2" t="s">
        <v>3812</v>
      </c>
      <c r="C608" s="7" t="s">
        <v>3813</v>
      </c>
      <c r="D608" s="3" t="s">
        <v>119</v>
      </c>
      <c r="E608" s="4">
        <v>44287</v>
      </c>
      <c r="F608" s="4">
        <v>44986</v>
      </c>
      <c r="G608" s="8" t="s">
        <v>3798</v>
      </c>
      <c r="H608" s="5">
        <v>44398</v>
      </c>
      <c r="I608" s="3">
        <v>5</v>
      </c>
      <c r="J608" s="3" t="s">
        <v>118</v>
      </c>
      <c r="K608" s="6" t="s">
        <v>104</v>
      </c>
      <c r="L608" s="6" t="s">
        <v>105</v>
      </c>
      <c r="M608" s="3" t="s">
        <v>114</v>
      </c>
      <c r="N608" s="3" t="s">
        <v>3814</v>
      </c>
      <c r="O608" s="3" t="s">
        <v>3815</v>
      </c>
      <c r="P608" s="2" t="s">
        <v>3816</v>
      </c>
      <c r="Q608" s="2" t="s">
        <v>3638</v>
      </c>
      <c r="R608" s="2" t="s">
        <v>3638</v>
      </c>
    </row>
    <row r="609" spans="1:18" ht="21.6" customHeight="1" x14ac:dyDescent="0.25">
      <c r="A609" s="1">
        <f>IFERROR(IF(B609="","",SUBTOTAL(3,$B$9:$B609)),"-")</f>
        <v>601</v>
      </c>
      <c r="B609" s="2" t="s">
        <v>3817</v>
      </c>
      <c r="C609" s="7" t="s">
        <v>3818</v>
      </c>
      <c r="D609" s="3" t="s">
        <v>122</v>
      </c>
      <c r="E609" s="4">
        <v>42278</v>
      </c>
      <c r="F609" s="4">
        <v>44958</v>
      </c>
      <c r="G609" s="8" t="s">
        <v>3819</v>
      </c>
      <c r="H609" s="5">
        <v>45231</v>
      </c>
      <c r="I609" s="3" t="s">
        <v>1293</v>
      </c>
      <c r="J609" s="3" t="s">
        <v>107</v>
      </c>
      <c r="K609" s="6" t="s">
        <v>104</v>
      </c>
      <c r="L609" s="6" t="s">
        <v>105</v>
      </c>
      <c r="M609" s="3" t="s">
        <v>114</v>
      </c>
      <c r="N609" s="3" t="s">
        <v>3820</v>
      </c>
      <c r="O609" s="3" t="s">
        <v>3821</v>
      </c>
      <c r="P609" s="2" t="s">
        <v>3822</v>
      </c>
      <c r="Q609" s="2" t="s">
        <v>3638</v>
      </c>
      <c r="R609" s="2" t="s">
        <v>3638</v>
      </c>
    </row>
    <row r="610" spans="1:18" ht="21.6" customHeight="1" x14ac:dyDescent="0.25">
      <c r="A610" s="1">
        <f>IFERROR(IF(B610="","",SUBTOTAL(3,$B$9:$B610)),"-")</f>
        <v>602</v>
      </c>
      <c r="B610" s="2" t="s">
        <v>3823</v>
      </c>
      <c r="C610" s="7" t="s">
        <v>3824</v>
      </c>
      <c r="D610" s="3" t="s">
        <v>108</v>
      </c>
      <c r="E610" s="4">
        <v>44835</v>
      </c>
      <c r="F610" s="4">
        <v>45108</v>
      </c>
      <c r="G610" s="8" t="s">
        <v>1801</v>
      </c>
      <c r="H610" s="5">
        <v>44470</v>
      </c>
      <c r="I610" s="3">
        <v>14</v>
      </c>
      <c r="J610" s="3" t="s">
        <v>107</v>
      </c>
      <c r="K610" s="6" t="s">
        <v>104</v>
      </c>
      <c r="L610" s="6" t="s">
        <v>105</v>
      </c>
      <c r="M610" s="3" t="s">
        <v>517</v>
      </c>
      <c r="N610" s="3" t="s">
        <v>3825</v>
      </c>
      <c r="O610" s="3" t="s">
        <v>3826</v>
      </c>
      <c r="P610" s="2" t="s">
        <v>3827</v>
      </c>
      <c r="Q610" s="2" t="s">
        <v>3828</v>
      </c>
      <c r="R610" s="2" t="s">
        <v>3828</v>
      </c>
    </row>
    <row r="611" spans="1:18" ht="21.6" customHeight="1" x14ac:dyDescent="0.25">
      <c r="A611" s="1">
        <f>IFERROR(IF(B611="","",SUBTOTAL(3,$B$9:$B611)),"-")</f>
        <v>603</v>
      </c>
      <c r="B611" s="2" t="s">
        <v>3829</v>
      </c>
      <c r="C611" s="7" t="s">
        <v>3830</v>
      </c>
      <c r="D611" s="3" t="s">
        <v>122</v>
      </c>
      <c r="E611" s="4">
        <v>43922</v>
      </c>
      <c r="F611" s="4">
        <v>45017</v>
      </c>
      <c r="G611" s="8" t="s">
        <v>1808</v>
      </c>
      <c r="H611" s="5">
        <v>44407</v>
      </c>
      <c r="I611" s="3">
        <v>12</v>
      </c>
      <c r="J611" s="3" t="s">
        <v>107</v>
      </c>
      <c r="K611" s="6" t="s">
        <v>104</v>
      </c>
      <c r="L611" s="6" t="s">
        <v>105</v>
      </c>
      <c r="M611" s="3" t="s">
        <v>109</v>
      </c>
      <c r="N611" s="3" t="s">
        <v>3831</v>
      </c>
      <c r="O611" s="3" t="s">
        <v>3832</v>
      </c>
      <c r="P611" s="2" t="s">
        <v>3833</v>
      </c>
      <c r="Q611" s="2" t="s">
        <v>3828</v>
      </c>
      <c r="R611" s="2" t="s">
        <v>3828</v>
      </c>
    </row>
    <row r="612" spans="1:18" ht="21.6" customHeight="1" x14ac:dyDescent="0.25">
      <c r="A612" s="1">
        <f>IFERROR(IF(B612="","",SUBTOTAL(3,$B$9:$B612)),"-")</f>
        <v>604</v>
      </c>
      <c r="B612" s="2" t="s">
        <v>3834</v>
      </c>
      <c r="C612" s="7" t="s">
        <v>3835</v>
      </c>
      <c r="D612" s="3" t="s">
        <v>122</v>
      </c>
      <c r="E612" s="4">
        <v>40087</v>
      </c>
      <c r="F612" s="4">
        <v>44958</v>
      </c>
      <c r="G612" s="8" t="s">
        <v>3836</v>
      </c>
      <c r="H612" s="5">
        <v>44678</v>
      </c>
      <c r="I612" s="3">
        <v>11</v>
      </c>
      <c r="J612" s="3" t="s">
        <v>107</v>
      </c>
      <c r="K612" s="6" t="s">
        <v>104</v>
      </c>
      <c r="L612" s="6" t="s">
        <v>105</v>
      </c>
      <c r="M612" s="3" t="s">
        <v>124</v>
      </c>
      <c r="N612" s="3" t="s">
        <v>3837</v>
      </c>
      <c r="O612" s="3" t="s">
        <v>3838</v>
      </c>
      <c r="P612" s="2" t="s">
        <v>3839</v>
      </c>
      <c r="Q612" s="2" t="s">
        <v>3828</v>
      </c>
      <c r="R612" s="2" t="s">
        <v>3828</v>
      </c>
    </row>
    <row r="613" spans="1:18" ht="21.6" customHeight="1" x14ac:dyDescent="0.25">
      <c r="A613" s="1">
        <f>IFERROR(IF(B613="","",SUBTOTAL(3,$B$9:$B613)),"-")</f>
        <v>605</v>
      </c>
      <c r="B613" s="2" t="s">
        <v>3840</v>
      </c>
      <c r="C613" s="7" t="s">
        <v>3841</v>
      </c>
      <c r="D613" s="3" t="s">
        <v>113</v>
      </c>
      <c r="E613" s="4">
        <v>45200</v>
      </c>
      <c r="F613" s="4">
        <v>44927</v>
      </c>
      <c r="G613" s="8" t="s">
        <v>3842</v>
      </c>
      <c r="H613" s="5">
        <v>44711</v>
      </c>
      <c r="I613" s="3">
        <v>11</v>
      </c>
      <c r="J613" s="3" t="s">
        <v>103</v>
      </c>
      <c r="K613" s="6" t="s">
        <v>104</v>
      </c>
      <c r="L613" s="6" t="s">
        <v>105</v>
      </c>
      <c r="M613" s="3" t="s">
        <v>124</v>
      </c>
      <c r="N613" s="3" t="s">
        <v>3843</v>
      </c>
      <c r="O613" s="3" t="s">
        <v>3844</v>
      </c>
      <c r="P613" s="2" t="s">
        <v>3845</v>
      </c>
      <c r="Q613" s="2" t="s">
        <v>3828</v>
      </c>
      <c r="R613" s="2" t="s">
        <v>3828</v>
      </c>
    </row>
    <row r="614" spans="1:18" ht="21.6" customHeight="1" x14ac:dyDescent="0.25">
      <c r="A614" s="1">
        <f>IFERROR(IF(B614="","",SUBTOTAL(3,$B$9:$B614)),"-")</f>
        <v>606</v>
      </c>
      <c r="B614" s="2" t="s">
        <v>3846</v>
      </c>
      <c r="C614" s="7" t="s">
        <v>3847</v>
      </c>
      <c r="D614" s="3" t="s">
        <v>113</v>
      </c>
      <c r="E614" s="4">
        <v>43009</v>
      </c>
      <c r="F614" s="4">
        <v>44774</v>
      </c>
      <c r="G614" s="8" t="s">
        <v>123</v>
      </c>
      <c r="H614" s="5">
        <v>44810</v>
      </c>
      <c r="I614" s="3">
        <v>9</v>
      </c>
      <c r="J614" s="3" t="s">
        <v>107</v>
      </c>
      <c r="K614" s="6" t="s">
        <v>106</v>
      </c>
      <c r="L614" s="6" t="s">
        <v>105</v>
      </c>
      <c r="M614" s="3" t="s">
        <v>112</v>
      </c>
      <c r="N614" s="3" t="s">
        <v>3848</v>
      </c>
      <c r="O614" s="3" t="s">
        <v>3849</v>
      </c>
      <c r="P614" s="2" t="s">
        <v>3850</v>
      </c>
      <c r="Q614" s="2" t="s">
        <v>3828</v>
      </c>
      <c r="R614" s="2" t="s">
        <v>3828</v>
      </c>
    </row>
    <row r="615" spans="1:18" ht="21.6" customHeight="1" x14ac:dyDescent="0.25">
      <c r="A615" s="1">
        <f>IFERROR(IF(B615="","",SUBTOTAL(3,$B$9:$B615)),"-")</f>
        <v>607</v>
      </c>
      <c r="B615" s="2" t="s">
        <v>3851</v>
      </c>
      <c r="C615" s="7" t="s">
        <v>3852</v>
      </c>
      <c r="D615" s="3" t="s">
        <v>113</v>
      </c>
      <c r="E615" s="4">
        <v>44652</v>
      </c>
      <c r="F615" s="4">
        <v>45292</v>
      </c>
      <c r="G615" s="8" t="s">
        <v>126</v>
      </c>
      <c r="H615" s="5">
        <v>44470</v>
      </c>
      <c r="I615" s="3">
        <v>9</v>
      </c>
      <c r="J615" s="3" t="s">
        <v>107</v>
      </c>
      <c r="K615" s="6" t="s">
        <v>104</v>
      </c>
      <c r="L615" s="6" t="s">
        <v>105</v>
      </c>
      <c r="M615" s="3" t="s">
        <v>112</v>
      </c>
      <c r="N615" s="3" t="s">
        <v>3853</v>
      </c>
      <c r="O615" s="3" t="s">
        <v>3854</v>
      </c>
      <c r="P615" s="2" t="s">
        <v>3855</v>
      </c>
      <c r="Q615" s="2" t="s">
        <v>3828</v>
      </c>
      <c r="R615" s="2" t="s">
        <v>3828</v>
      </c>
    </row>
    <row r="616" spans="1:18" ht="21.6" customHeight="1" x14ac:dyDescent="0.25">
      <c r="A616" s="1">
        <f>IFERROR(IF(B616="","",SUBTOTAL(3,$B$9:$B616)),"-")</f>
        <v>608</v>
      </c>
      <c r="B616" s="2" t="s">
        <v>3856</v>
      </c>
      <c r="C616" s="7" t="s">
        <v>3857</v>
      </c>
      <c r="D616" s="3" t="s">
        <v>113</v>
      </c>
      <c r="E616" s="4">
        <v>44287</v>
      </c>
      <c r="F616" s="4">
        <v>44927</v>
      </c>
      <c r="G616" s="8" t="s">
        <v>3858</v>
      </c>
      <c r="H616" s="5">
        <v>44410</v>
      </c>
      <c r="I616" s="3">
        <v>7</v>
      </c>
      <c r="J616" s="3" t="s">
        <v>107</v>
      </c>
      <c r="K616" s="6" t="s">
        <v>104</v>
      </c>
      <c r="L616" s="6" t="s">
        <v>105</v>
      </c>
      <c r="M616" s="3" t="s">
        <v>114</v>
      </c>
      <c r="N616" s="3" t="s">
        <v>3859</v>
      </c>
      <c r="O616" s="3" t="s">
        <v>3860</v>
      </c>
      <c r="P616" s="2" t="s">
        <v>3861</v>
      </c>
      <c r="Q616" s="2" t="s">
        <v>3828</v>
      </c>
      <c r="R616" s="2" t="s">
        <v>3828</v>
      </c>
    </row>
    <row r="617" spans="1:18" ht="21.6" customHeight="1" x14ac:dyDescent="0.25">
      <c r="A617" s="1">
        <f>IFERROR(IF(B617="","",SUBTOTAL(3,$B$9:$B617)),"-")</f>
        <v>609</v>
      </c>
      <c r="B617" s="2" t="s">
        <v>3862</v>
      </c>
      <c r="C617" s="7" t="s">
        <v>3863</v>
      </c>
      <c r="D617" s="3" t="s">
        <v>113</v>
      </c>
      <c r="E617" s="4">
        <v>44652</v>
      </c>
      <c r="F617" s="4">
        <v>45292</v>
      </c>
      <c r="G617" s="8" t="s">
        <v>572</v>
      </c>
      <c r="H617" s="5">
        <v>44277</v>
      </c>
      <c r="I617" s="3">
        <v>7</v>
      </c>
      <c r="J617" s="3" t="s">
        <v>107</v>
      </c>
      <c r="K617" s="6" t="s">
        <v>106</v>
      </c>
      <c r="L617" s="6" t="s">
        <v>105</v>
      </c>
      <c r="M617" s="3" t="s">
        <v>114</v>
      </c>
      <c r="N617" s="3" t="s">
        <v>3864</v>
      </c>
      <c r="O617" s="3" t="s">
        <v>3865</v>
      </c>
      <c r="P617" s="2" t="s">
        <v>3866</v>
      </c>
      <c r="Q617" s="2" t="s">
        <v>3828</v>
      </c>
      <c r="R617" s="2" t="s">
        <v>3828</v>
      </c>
    </row>
    <row r="618" spans="1:18" ht="21.6" customHeight="1" x14ac:dyDescent="0.25">
      <c r="A618" s="1">
        <f>IFERROR(IF(B618="","",SUBTOTAL(3,$B$9:$B618)),"-")</f>
        <v>610</v>
      </c>
      <c r="B618" s="2" t="s">
        <v>3867</v>
      </c>
      <c r="C618" s="7" t="s">
        <v>3868</v>
      </c>
      <c r="D618" s="3" t="s">
        <v>113</v>
      </c>
      <c r="E618" s="4">
        <v>44652</v>
      </c>
      <c r="F618" s="4">
        <v>45292</v>
      </c>
      <c r="G618" s="8" t="s">
        <v>3409</v>
      </c>
      <c r="H618" s="5">
        <v>44928</v>
      </c>
      <c r="I618" s="3">
        <v>7</v>
      </c>
      <c r="J618" s="3" t="s">
        <v>107</v>
      </c>
      <c r="K618" s="6" t="s">
        <v>106</v>
      </c>
      <c r="L618" s="6" t="s">
        <v>105</v>
      </c>
      <c r="M618" s="3" t="s">
        <v>114</v>
      </c>
      <c r="N618" s="3" t="s">
        <v>3869</v>
      </c>
      <c r="O618" s="3" t="s">
        <v>3870</v>
      </c>
      <c r="P618" s="2" t="s">
        <v>3871</v>
      </c>
      <c r="Q618" s="2" t="s">
        <v>3828</v>
      </c>
      <c r="R618" s="2" t="s">
        <v>3828</v>
      </c>
    </row>
    <row r="619" spans="1:18" ht="21.6" customHeight="1" x14ac:dyDescent="0.25">
      <c r="A619" s="1">
        <f>IFERROR(IF(B619="","",SUBTOTAL(3,$B$9:$B619)),"-")</f>
        <v>611</v>
      </c>
      <c r="B619" s="2" t="s">
        <v>3872</v>
      </c>
      <c r="C619" s="7" t="s">
        <v>3873</v>
      </c>
      <c r="D619" s="3" t="s">
        <v>110</v>
      </c>
      <c r="E619" s="4">
        <v>43556</v>
      </c>
      <c r="F619" s="4">
        <v>44927</v>
      </c>
      <c r="G619" s="8" t="s">
        <v>3874</v>
      </c>
      <c r="H619" s="5">
        <v>45139</v>
      </c>
      <c r="I619" s="3" t="s">
        <v>578</v>
      </c>
      <c r="J619" s="3" t="s">
        <v>103</v>
      </c>
      <c r="K619" s="6" t="s">
        <v>104</v>
      </c>
      <c r="L619" s="6" t="s">
        <v>105</v>
      </c>
      <c r="M619" s="3" t="s">
        <v>114</v>
      </c>
      <c r="N619" s="3" t="s">
        <v>3875</v>
      </c>
      <c r="O619" s="3">
        <v>0</v>
      </c>
      <c r="P619" s="2">
        <v>0</v>
      </c>
      <c r="Q619" s="2" t="s">
        <v>3828</v>
      </c>
      <c r="R619" s="2" t="s">
        <v>3828</v>
      </c>
    </row>
    <row r="620" spans="1:18" ht="21.6" customHeight="1" x14ac:dyDescent="0.25">
      <c r="A620" s="1">
        <f>IFERROR(IF(B620="","",SUBTOTAL(3,$B$9:$B620)),"-")</f>
        <v>612</v>
      </c>
      <c r="B620" s="2" t="s">
        <v>3876</v>
      </c>
      <c r="C620" s="7" t="s">
        <v>3877</v>
      </c>
      <c r="D620" s="3" t="s">
        <v>110</v>
      </c>
      <c r="E620" s="4">
        <v>45017</v>
      </c>
      <c r="F620" s="4">
        <v>44986</v>
      </c>
      <c r="G620" s="8" t="s">
        <v>121</v>
      </c>
      <c r="H620" s="5">
        <v>44277</v>
      </c>
      <c r="I620" s="3">
        <v>7</v>
      </c>
      <c r="J620" s="3" t="s">
        <v>107</v>
      </c>
      <c r="K620" s="6" t="s">
        <v>106</v>
      </c>
      <c r="L620" s="6" t="s">
        <v>105</v>
      </c>
      <c r="M620" s="3" t="s">
        <v>114</v>
      </c>
      <c r="N620" s="3" t="s">
        <v>3878</v>
      </c>
      <c r="O620" s="3" t="s">
        <v>3879</v>
      </c>
      <c r="P620" s="2" t="s">
        <v>3880</v>
      </c>
      <c r="Q620" s="2" t="s">
        <v>3828</v>
      </c>
      <c r="R620" s="2" t="s">
        <v>3828</v>
      </c>
    </row>
    <row r="621" spans="1:18" ht="21.6" customHeight="1" x14ac:dyDescent="0.25">
      <c r="A621" s="1">
        <f>IFERROR(IF(B621="","",SUBTOTAL(3,$B$9:$B621)),"-")</f>
        <v>613</v>
      </c>
      <c r="B621" s="2" t="s">
        <v>3881</v>
      </c>
      <c r="C621" s="7" t="s">
        <v>3882</v>
      </c>
      <c r="D621" s="3" t="s">
        <v>108</v>
      </c>
      <c r="E621" s="4">
        <v>44652</v>
      </c>
      <c r="F621" s="4">
        <v>44621</v>
      </c>
      <c r="G621" s="8" t="s">
        <v>1801</v>
      </c>
      <c r="H621" s="5">
        <v>44810</v>
      </c>
      <c r="I621" s="3">
        <v>14</v>
      </c>
      <c r="J621" s="3" t="s">
        <v>107</v>
      </c>
      <c r="K621" s="6" t="s">
        <v>104</v>
      </c>
      <c r="L621" s="6" t="s">
        <v>105</v>
      </c>
      <c r="M621" s="3" t="s">
        <v>517</v>
      </c>
      <c r="N621" s="3" t="s">
        <v>3883</v>
      </c>
      <c r="O621" s="3" t="s">
        <v>3884</v>
      </c>
      <c r="P621" s="2" t="s">
        <v>3885</v>
      </c>
      <c r="Q621" s="2" t="s">
        <v>3886</v>
      </c>
      <c r="R621" s="2" t="s">
        <v>3886</v>
      </c>
    </row>
    <row r="622" spans="1:18" ht="21.6" customHeight="1" x14ac:dyDescent="0.25">
      <c r="A622" s="1">
        <f>IFERROR(IF(B622="","",SUBTOTAL(3,$B$9:$B622)),"-")</f>
        <v>614</v>
      </c>
      <c r="B622" s="2" t="s">
        <v>3887</v>
      </c>
      <c r="C622" s="7" t="s">
        <v>3888</v>
      </c>
      <c r="D622" s="3" t="s">
        <v>108</v>
      </c>
      <c r="E622" s="4">
        <v>45200</v>
      </c>
      <c r="F622" s="4">
        <v>44652</v>
      </c>
      <c r="G622" s="8" t="s">
        <v>1808</v>
      </c>
      <c r="H622" s="5">
        <v>44810</v>
      </c>
      <c r="I622" s="3">
        <v>12</v>
      </c>
      <c r="J622" s="3" t="s">
        <v>103</v>
      </c>
      <c r="K622" s="6" t="s">
        <v>106</v>
      </c>
      <c r="L622" s="6" t="s">
        <v>105</v>
      </c>
      <c r="M622" s="3" t="s">
        <v>109</v>
      </c>
      <c r="N622" s="3" t="s">
        <v>3889</v>
      </c>
      <c r="O622" s="3" t="s">
        <v>3890</v>
      </c>
      <c r="P622" s="2" t="s">
        <v>3891</v>
      </c>
      <c r="Q622" s="2" t="s">
        <v>3886</v>
      </c>
      <c r="R622" s="2" t="s">
        <v>3886</v>
      </c>
    </row>
    <row r="623" spans="1:18" ht="21.6" customHeight="1" x14ac:dyDescent="0.25">
      <c r="A623" s="1">
        <f>IFERROR(IF(B623="","",SUBTOTAL(3,$B$9:$B623)),"-")</f>
        <v>615</v>
      </c>
      <c r="B623" s="2" t="s">
        <v>3892</v>
      </c>
      <c r="C623" s="7" t="s">
        <v>3893</v>
      </c>
      <c r="D623" s="3" t="s">
        <v>113</v>
      </c>
      <c r="E623" s="4">
        <v>45200</v>
      </c>
      <c r="F623" s="4">
        <v>44652</v>
      </c>
      <c r="G623" s="8" t="s">
        <v>3894</v>
      </c>
      <c r="H623" s="5">
        <v>44810</v>
      </c>
      <c r="I623" s="3">
        <v>11</v>
      </c>
      <c r="J623" s="3" t="s">
        <v>107</v>
      </c>
      <c r="K623" s="6" t="s">
        <v>104</v>
      </c>
      <c r="L623" s="6" t="s">
        <v>105</v>
      </c>
      <c r="M623" s="3" t="s">
        <v>124</v>
      </c>
      <c r="N623" s="3" t="s">
        <v>3895</v>
      </c>
      <c r="O623" s="3" t="s">
        <v>3896</v>
      </c>
      <c r="P623" s="2" t="s">
        <v>3897</v>
      </c>
      <c r="Q623" s="2" t="s">
        <v>3886</v>
      </c>
      <c r="R623" s="2" t="s">
        <v>3886</v>
      </c>
    </row>
    <row r="624" spans="1:18" ht="21.6" customHeight="1" x14ac:dyDescent="0.25">
      <c r="A624" s="1">
        <f>IFERROR(IF(B624="","",SUBTOTAL(3,$B$9:$B624)),"-")</f>
        <v>616</v>
      </c>
      <c r="B624" s="2" t="s">
        <v>3898</v>
      </c>
      <c r="C624" s="7" t="s">
        <v>3899</v>
      </c>
      <c r="D624" s="3" t="s">
        <v>113</v>
      </c>
      <c r="E624" s="4">
        <v>42644</v>
      </c>
      <c r="F624" s="4">
        <v>44927</v>
      </c>
      <c r="G624" s="8" t="s">
        <v>3900</v>
      </c>
      <c r="H624" s="5">
        <v>44747</v>
      </c>
      <c r="I624" s="3">
        <v>11</v>
      </c>
      <c r="J624" s="3" t="s">
        <v>107</v>
      </c>
      <c r="K624" s="6" t="s">
        <v>106</v>
      </c>
      <c r="L624" s="6" t="s">
        <v>105</v>
      </c>
      <c r="M624" s="3" t="s">
        <v>124</v>
      </c>
      <c r="N624" s="3" t="s">
        <v>3901</v>
      </c>
      <c r="O624" s="3" t="s">
        <v>3902</v>
      </c>
      <c r="P624" s="2" t="s">
        <v>3903</v>
      </c>
      <c r="Q624" s="2" t="s">
        <v>3886</v>
      </c>
      <c r="R624" s="2" t="s">
        <v>3886</v>
      </c>
    </row>
    <row r="625" spans="1:18" ht="21.6" customHeight="1" x14ac:dyDescent="0.25">
      <c r="A625" s="1">
        <f>IFERROR(IF(B625="","",SUBTOTAL(3,$B$9:$B625)),"-")</f>
        <v>617</v>
      </c>
      <c r="B625" s="2" t="s">
        <v>3904</v>
      </c>
      <c r="C625" s="7" t="s">
        <v>3905</v>
      </c>
      <c r="D625" s="3" t="s">
        <v>113</v>
      </c>
      <c r="E625" s="4">
        <v>43922</v>
      </c>
      <c r="F625" s="4">
        <v>44866</v>
      </c>
      <c r="G625" s="8" t="s">
        <v>3906</v>
      </c>
      <c r="H625" s="5">
        <v>43402</v>
      </c>
      <c r="I625" s="3">
        <v>11</v>
      </c>
      <c r="J625" s="3" t="s">
        <v>111</v>
      </c>
      <c r="K625" s="6" t="s">
        <v>104</v>
      </c>
      <c r="L625" s="6" t="s">
        <v>105</v>
      </c>
      <c r="M625" s="3" t="s">
        <v>124</v>
      </c>
      <c r="N625" s="3" t="s">
        <v>3907</v>
      </c>
      <c r="O625" s="3" t="s">
        <v>3908</v>
      </c>
      <c r="P625" s="2" t="s">
        <v>3909</v>
      </c>
      <c r="Q625" s="2" t="s">
        <v>3886</v>
      </c>
      <c r="R625" s="2" t="s">
        <v>3886</v>
      </c>
    </row>
    <row r="626" spans="1:18" ht="21.6" customHeight="1" x14ac:dyDescent="0.25">
      <c r="A626" s="1">
        <f>IFERROR(IF(B626="","",SUBTOTAL(3,$B$9:$B626)),"-")</f>
        <v>618</v>
      </c>
      <c r="B626" s="2" t="s">
        <v>3910</v>
      </c>
      <c r="C626" s="7" t="s">
        <v>3911</v>
      </c>
      <c r="D626" s="3" t="s">
        <v>113</v>
      </c>
      <c r="E626" s="4">
        <v>43191</v>
      </c>
      <c r="F626" s="4">
        <v>45261</v>
      </c>
      <c r="G626" s="8" t="s">
        <v>2296</v>
      </c>
      <c r="H626" s="5">
        <v>43118</v>
      </c>
      <c r="I626" s="3">
        <v>9</v>
      </c>
      <c r="J626" s="3" t="s">
        <v>107</v>
      </c>
      <c r="K626" s="6" t="s">
        <v>106</v>
      </c>
      <c r="L626" s="6" t="s">
        <v>105</v>
      </c>
      <c r="M626" s="3" t="s">
        <v>112</v>
      </c>
      <c r="N626" s="3" t="s">
        <v>3912</v>
      </c>
      <c r="O626" s="3" t="s">
        <v>3913</v>
      </c>
      <c r="P626" s="2" t="s">
        <v>3914</v>
      </c>
      <c r="Q626" s="2" t="s">
        <v>3886</v>
      </c>
      <c r="R626" s="2" t="s">
        <v>3915</v>
      </c>
    </row>
    <row r="627" spans="1:18" ht="21.6" customHeight="1" x14ac:dyDescent="0.25">
      <c r="A627" s="1">
        <f>IFERROR(IF(B627="","",SUBTOTAL(3,$B$9:$B627)),"-")</f>
        <v>619</v>
      </c>
      <c r="B627" s="2" t="s">
        <v>3916</v>
      </c>
      <c r="C627" s="7" t="s">
        <v>3917</v>
      </c>
      <c r="D627" s="3" t="s">
        <v>110</v>
      </c>
      <c r="E627" s="4">
        <v>45017</v>
      </c>
      <c r="F627" s="4">
        <v>44927</v>
      </c>
      <c r="G627" s="8" t="s">
        <v>123</v>
      </c>
      <c r="H627" s="5">
        <v>44678</v>
      </c>
      <c r="I627" s="3">
        <v>9</v>
      </c>
      <c r="J627" s="3" t="s">
        <v>107</v>
      </c>
      <c r="K627" s="6" t="s">
        <v>104</v>
      </c>
      <c r="L627" s="6" t="s">
        <v>105</v>
      </c>
      <c r="M627" s="3" t="s">
        <v>112</v>
      </c>
      <c r="N627" s="3" t="s">
        <v>3918</v>
      </c>
      <c r="O627" s="3" t="s">
        <v>3919</v>
      </c>
      <c r="P627" s="2" t="s">
        <v>3920</v>
      </c>
      <c r="Q627" s="2" t="s">
        <v>3886</v>
      </c>
      <c r="R627" s="2" t="s">
        <v>3886</v>
      </c>
    </row>
    <row r="628" spans="1:18" ht="21.6" customHeight="1" x14ac:dyDescent="0.25">
      <c r="A628" s="1">
        <f>IFERROR(IF(B628="","",SUBTOTAL(3,$B$9:$B628)),"-")</f>
        <v>620</v>
      </c>
      <c r="B628" s="2" t="s">
        <v>3921</v>
      </c>
      <c r="C628" s="7" t="s">
        <v>3922</v>
      </c>
      <c r="D628" s="3" t="s">
        <v>122</v>
      </c>
      <c r="E628" s="4">
        <v>44287</v>
      </c>
      <c r="F628" s="4">
        <v>44927</v>
      </c>
      <c r="G628" s="8" t="s">
        <v>126</v>
      </c>
      <c r="H628" s="5">
        <v>42732</v>
      </c>
      <c r="I628" s="3">
        <v>9</v>
      </c>
      <c r="J628" s="3" t="s">
        <v>103</v>
      </c>
      <c r="K628" s="6" t="s">
        <v>106</v>
      </c>
      <c r="L628" s="6" t="s">
        <v>105</v>
      </c>
      <c r="M628" s="3" t="s">
        <v>112</v>
      </c>
      <c r="N628" s="3" t="s">
        <v>3923</v>
      </c>
      <c r="O628" s="3" t="s">
        <v>578</v>
      </c>
      <c r="P628" s="2" t="s">
        <v>578</v>
      </c>
      <c r="Q628" s="2" t="s">
        <v>3886</v>
      </c>
      <c r="R628" s="2" t="s">
        <v>3886</v>
      </c>
    </row>
    <row r="629" spans="1:18" ht="21.6" customHeight="1" x14ac:dyDescent="0.25">
      <c r="A629" s="1">
        <f>IFERROR(IF(B629="","",SUBTOTAL(3,$B$9:$B629)),"-")</f>
        <v>621</v>
      </c>
      <c r="B629" s="2" t="s">
        <v>3924</v>
      </c>
      <c r="C629" s="7" t="s">
        <v>3925</v>
      </c>
      <c r="D629" s="3" t="s">
        <v>113</v>
      </c>
      <c r="E629" s="4">
        <v>43922</v>
      </c>
      <c r="F629" s="4">
        <v>44621</v>
      </c>
      <c r="G629" s="8" t="s">
        <v>1132</v>
      </c>
      <c r="H629" s="5">
        <v>44711</v>
      </c>
      <c r="I629" s="3">
        <v>8</v>
      </c>
      <c r="J629" s="3" t="s">
        <v>107</v>
      </c>
      <c r="K629" s="6" t="s">
        <v>104</v>
      </c>
      <c r="L629" s="6" t="s">
        <v>105</v>
      </c>
      <c r="M629" s="3" t="s">
        <v>125</v>
      </c>
      <c r="N629" s="3" t="s">
        <v>3926</v>
      </c>
      <c r="O629" s="3" t="s">
        <v>3927</v>
      </c>
      <c r="P629" s="2" t="s">
        <v>3928</v>
      </c>
      <c r="Q629" s="2" t="s">
        <v>3886</v>
      </c>
      <c r="R629" s="2" t="s">
        <v>3915</v>
      </c>
    </row>
    <row r="630" spans="1:18" ht="21.6" customHeight="1" x14ac:dyDescent="0.25">
      <c r="A630" s="1">
        <f>IFERROR(IF(B630="","",SUBTOTAL(3,$B$9:$B630)),"-")</f>
        <v>622</v>
      </c>
      <c r="B630" s="2" t="s">
        <v>3929</v>
      </c>
      <c r="C630" s="7" t="s">
        <v>3930</v>
      </c>
      <c r="D630" s="3" t="s">
        <v>113</v>
      </c>
      <c r="E630" s="4">
        <v>44287</v>
      </c>
      <c r="F630" s="4">
        <v>45231</v>
      </c>
      <c r="G630" s="8" t="s">
        <v>3931</v>
      </c>
      <c r="H630" s="5">
        <v>44634</v>
      </c>
      <c r="I630" s="3">
        <v>7</v>
      </c>
      <c r="J630" s="3" t="s">
        <v>107</v>
      </c>
      <c r="K630" s="6" t="s">
        <v>104</v>
      </c>
      <c r="L630" s="6" t="s">
        <v>105</v>
      </c>
      <c r="M630" s="3" t="s">
        <v>114</v>
      </c>
      <c r="N630" s="3" t="s">
        <v>3932</v>
      </c>
      <c r="O630" s="3" t="s">
        <v>3933</v>
      </c>
      <c r="P630" s="2" t="s">
        <v>3934</v>
      </c>
      <c r="Q630" s="2" t="s">
        <v>3886</v>
      </c>
      <c r="R630" s="2" t="s">
        <v>3886</v>
      </c>
    </row>
    <row r="631" spans="1:18" ht="21.6" customHeight="1" x14ac:dyDescent="0.25">
      <c r="A631" s="1">
        <f>IFERROR(IF(B631="","",SUBTOTAL(3,$B$9:$B631)),"-")</f>
        <v>623</v>
      </c>
      <c r="B631" s="2" t="s">
        <v>3935</v>
      </c>
      <c r="C631" s="7" t="s">
        <v>3936</v>
      </c>
      <c r="D631" s="3" t="s">
        <v>113</v>
      </c>
      <c r="E631" s="4">
        <v>44652</v>
      </c>
      <c r="F631" s="4">
        <v>45292</v>
      </c>
      <c r="G631" s="8" t="s">
        <v>3937</v>
      </c>
      <c r="H631" s="5">
        <v>44277</v>
      </c>
      <c r="I631" s="3">
        <v>7</v>
      </c>
      <c r="J631" s="3" t="s">
        <v>107</v>
      </c>
      <c r="K631" s="6" t="s">
        <v>106</v>
      </c>
      <c r="L631" s="6" t="s">
        <v>105</v>
      </c>
      <c r="M631" s="3" t="s">
        <v>114</v>
      </c>
      <c r="N631" s="3" t="s">
        <v>3938</v>
      </c>
      <c r="O631" s="3" t="s">
        <v>3939</v>
      </c>
      <c r="P631" s="2" t="s">
        <v>3940</v>
      </c>
      <c r="Q631" s="2" t="s">
        <v>3886</v>
      </c>
      <c r="R631" s="2" t="s">
        <v>3886</v>
      </c>
    </row>
    <row r="632" spans="1:18" ht="21.6" customHeight="1" x14ac:dyDescent="0.25">
      <c r="A632" s="1">
        <f>IFERROR(IF(B632="","",SUBTOTAL(3,$B$9:$B632)),"-")</f>
        <v>624</v>
      </c>
      <c r="B632" s="2" t="s">
        <v>3941</v>
      </c>
      <c r="C632" s="7" t="s">
        <v>3942</v>
      </c>
      <c r="D632" s="3" t="s">
        <v>110</v>
      </c>
      <c r="E632" s="4">
        <v>45017</v>
      </c>
      <c r="F632" s="4">
        <v>45292</v>
      </c>
      <c r="G632" s="8" t="s">
        <v>3943</v>
      </c>
      <c r="H632" s="5">
        <v>44977</v>
      </c>
      <c r="I632" s="3">
        <v>7</v>
      </c>
      <c r="J632" s="3" t="s">
        <v>107</v>
      </c>
      <c r="K632" s="6" t="s">
        <v>106</v>
      </c>
      <c r="L632" s="6" t="s">
        <v>105</v>
      </c>
      <c r="M632" s="3" t="s">
        <v>114</v>
      </c>
      <c r="N632" s="3" t="s">
        <v>3944</v>
      </c>
      <c r="O632" s="3" t="s">
        <v>3945</v>
      </c>
      <c r="P632" s="2" t="s">
        <v>3946</v>
      </c>
      <c r="Q632" s="2" t="s">
        <v>3886</v>
      </c>
      <c r="R632" s="2" t="s">
        <v>3886</v>
      </c>
    </row>
    <row r="633" spans="1:18" ht="21.6" customHeight="1" x14ac:dyDescent="0.25">
      <c r="A633" s="1">
        <f>IFERROR(IF(B633="","",SUBTOTAL(3,$B$9:$B633)),"-")</f>
        <v>625</v>
      </c>
      <c r="B633" s="2" t="s">
        <v>3947</v>
      </c>
      <c r="C633" s="7" t="s">
        <v>3948</v>
      </c>
      <c r="D633" s="3" t="s">
        <v>115</v>
      </c>
      <c r="E633" s="4">
        <v>43922</v>
      </c>
      <c r="F633" s="4">
        <v>45047</v>
      </c>
      <c r="G633" s="8" t="s">
        <v>3949</v>
      </c>
      <c r="H633" s="5">
        <v>44277</v>
      </c>
      <c r="I633" s="3">
        <v>7</v>
      </c>
      <c r="J633" s="3" t="s">
        <v>107</v>
      </c>
      <c r="K633" s="6" t="s">
        <v>104</v>
      </c>
      <c r="L633" s="6" t="s">
        <v>105</v>
      </c>
      <c r="M633" s="3" t="s">
        <v>114</v>
      </c>
      <c r="N633" s="3" t="s">
        <v>3950</v>
      </c>
      <c r="O633" s="3" t="s">
        <v>3951</v>
      </c>
      <c r="P633" s="2" t="s">
        <v>3952</v>
      </c>
      <c r="Q633" s="2" t="s">
        <v>3886</v>
      </c>
      <c r="R633" s="2" t="s">
        <v>3886</v>
      </c>
    </row>
    <row r="634" spans="1:18" ht="21.6" customHeight="1" x14ac:dyDescent="0.25">
      <c r="A634" s="1">
        <f>IFERROR(IF(B634="","",SUBTOTAL(3,$B$9:$B634)),"-")</f>
        <v>626</v>
      </c>
      <c r="B634" s="2" t="s">
        <v>3953</v>
      </c>
      <c r="C634" s="7" t="s">
        <v>3954</v>
      </c>
      <c r="D634" s="3" t="s">
        <v>115</v>
      </c>
      <c r="E634" s="4">
        <v>44652</v>
      </c>
      <c r="F634" s="4">
        <v>45292</v>
      </c>
      <c r="G634" s="8" t="s">
        <v>683</v>
      </c>
      <c r="H634" s="5">
        <v>44277</v>
      </c>
      <c r="I634" s="3">
        <v>6</v>
      </c>
      <c r="J634" s="3" t="s">
        <v>120</v>
      </c>
      <c r="K634" s="6" t="s">
        <v>106</v>
      </c>
      <c r="L634" s="6" t="s">
        <v>105</v>
      </c>
      <c r="M634" s="3" t="s">
        <v>114</v>
      </c>
      <c r="N634" s="3" t="s">
        <v>3955</v>
      </c>
      <c r="O634" s="3" t="s">
        <v>3956</v>
      </c>
      <c r="P634" s="2" t="s">
        <v>3957</v>
      </c>
      <c r="Q634" s="2" t="s">
        <v>3886</v>
      </c>
      <c r="R634" s="2" t="s">
        <v>3886</v>
      </c>
    </row>
    <row r="635" spans="1:18" ht="21.6" customHeight="1" x14ac:dyDescent="0.25">
      <c r="A635" s="1">
        <f>IFERROR(IF(B635="","",SUBTOTAL(3,$B$9:$B635)),"-")</f>
        <v>627</v>
      </c>
      <c r="B635" s="2" t="s">
        <v>3958</v>
      </c>
      <c r="C635" s="7" t="s">
        <v>3959</v>
      </c>
      <c r="D635" s="3" t="s">
        <v>116</v>
      </c>
      <c r="E635" s="4">
        <v>44287</v>
      </c>
      <c r="F635" s="4">
        <v>45292</v>
      </c>
      <c r="G635" s="8" t="s">
        <v>3960</v>
      </c>
      <c r="H635" s="5">
        <v>44277</v>
      </c>
      <c r="I635" s="3">
        <v>5</v>
      </c>
      <c r="J635" s="3" t="s">
        <v>118</v>
      </c>
      <c r="K635" s="6" t="s">
        <v>104</v>
      </c>
      <c r="L635" s="6" t="s">
        <v>105</v>
      </c>
      <c r="M635" s="3" t="s">
        <v>114</v>
      </c>
      <c r="N635" s="3" t="s">
        <v>3961</v>
      </c>
      <c r="O635" s="3" t="s">
        <v>3962</v>
      </c>
      <c r="P635" s="2" t="s">
        <v>3963</v>
      </c>
      <c r="Q635" s="2" t="s">
        <v>3886</v>
      </c>
      <c r="R635" s="2" t="s">
        <v>3886</v>
      </c>
    </row>
    <row r="636" spans="1:18" ht="21.6" customHeight="1" x14ac:dyDescent="0.25">
      <c r="A636" s="1">
        <f>IFERROR(IF(B636="","",SUBTOTAL(3,$B$9:$B636)),"-")</f>
        <v>628</v>
      </c>
      <c r="B636" s="2" t="s">
        <v>3964</v>
      </c>
      <c r="C636" s="7" t="s">
        <v>3965</v>
      </c>
      <c r="D636" s="3" t="s">
        <v>116</v>
      </c>
      <c r="E636" s="4">
        <v>44652</v>
      </c>
      <c r="F636" s="4">
        <v>44866</v>
      </c>
      <c r="G636" s="8" t="s">
        <v>2270</v>
      </c>
      <c r="H636" s="5">
        <v>44277</v>
      </c>
      <c r="I636" s="3">
        <v>5</v>
      </c>
      <c r="J636" s="3" t="s">
        <v>118</v>
      </c>
      <c r="K636" s="6" t="s">
        <v>104</v>
      </c>
      <c r="L636" s="6" t="s">
        <v>105</v>
      </c>
      <c r="M636" s="3" t="s">
        <v>114</v>
      </c>
      <c r="N636" s="3" t="s">
        <v>3966</v>
      </c>
      <c r="O636" s="3" t="s">
        <v>3967</v>
      </c>
      <c r="P636" s="2" t="s">
        <v>3968</v>
      </c>
      <c r="Q636" s="2" t="s">
        <v>3886</v>
      </c>
      <c r="R636" s="2" t="s">
        <v>3886</v>
      </c>
    </row>
    <row r="637" spans="1:18" ht="21.6" customHeight="1" x14ac:dyDescent="0.25">
      <c r="A637" s="1">
        <f>IFERROR(IF(B637="","",SUBTOTAL(3,$B$9:$B637)),"-")</f>
        <v>629</v>
      </c>
      <c r="B637" s="2" t="s">
        <v>3969</v>
      </c>
      <c r="C637" s="7" t="s">
        <v>3970</v>
      </c>
      <c r="D637" s="3" t="s">
        <v>116</v>
      </c>
      <c r="E637" s="4">
        <v>44835</v>
      </c>
      <c r="F637" s="4">
        <v>45047</v>
      </c>
      <c r="G637" s="8" t="s">
        <v>2605</v>
      </c>
      <c r="H637" s="5">
        <v>44748</v>
      </c>
      <c r="I637" s="3">
        <v>5</v>
      </c>
      <c r="J637" s="3" t="s">
        <v>107</v>
      </c>
      <c r="K637" s="6" t="s">
        <v>106</v>
      </c>
      <c r="L637" s="6" t="s">
        <v>105</v>
      </c>
      <c r="M637" s="3" t="s">
        <v>114</v>
      </c>
      <c r="N637" s="3" t="s">
        <v>3971</v>
      </c>
      <c r="O637" s="3" t="s">
        <v>3972</v>
      </c>
      <c r="P637" s="2" t="s">
        <v>3973</v>
      </c>
      <c r="Q637" s="2" t="s">
        <v>3886</v>
      </c>
      <c r="R637" s="2" t="s">
        <v>3915</v>
      </c>
    </row>
    <row r="638" spans="1:18" ht="21.6" customHeight="1" x14ac:dyDescent="0.25">
      <c r="A638" s="1">
        <f>IFERROR(IF(B638="","",SUBTOTAL(3,$B$9:$B638)),"-")</f>
        <v>630</v>
      </c>
      <c r="B638" s="2" t="s">
        <v>3974</v>
      </c>
      <c r="C638" s="7" t="s">
        <v>3975</v>
      </c>
      <c r="D638" s="3" t="s">
        <v>116</v>
      </c>
      <c r="E638" s="4">
        <v>45017</v>
      </c>
      <c r="F638" s="4">
        <v>44682</v>
      </c>
      <c r="G638" s="8" t="s">
        <v>2270</v>
      </c>
      <c r="H638" s="5">
        <v>44277</v>
      </c>
      <c r="I638" s="3">
        <v>5</v>
      </c>
      <c r="J638" s="3" t="s">
        <v>118</v>
      </c>
      <c r="K638" s="6" t="s">
        <v>104</v>
      </c>
      <c r="L638" s="6" t="s">
        <v>105</v>
      </c>
      <c r="M638" s="3" t="s">
        <v>114</v>
      </c>
      <c r="N638" s="3" t="s">
        <v>3976</v>
      </c>
      <c r="O638" s="3" t="s">
        <v>3977</v>
      </c>
      <c r="P638" s="2" t="s">
        <v>3978</v>
      </c>
      <c r="Q638" s="2" t="s">
        <v>3886</v>
      </c>
      <c r="R638" s="2" t="s">
        <v>3886</v>
      </c>
    </row>
    <row r="639" spans="1:18" ht="21.6" customHeight="1" x14ac:dyDescent="0.25">
      <c r="A639" s="1">
        <f>IFERROR(IF(B639="","",SUBTOTAL(3,$B$9:$B639)),"-")</f>
        <v>631</v>
      </c>
      <c r="B639" s="2" t="s">
        <v>3979</v>
      </c>
      <c r="C639" s="7" t="s">
        <v>3980</v>
      </c>
      <c r="D639" s="3" t="s">
        <v>116</v>
      </c>
      <c r="E639" s="4">
        <v>45017</v>
      </c>
      <c r="F639" s="4">
        <v>44805</v>
      </c>
      <c r="G639" s="8" t="s">
        <v>612</v>
      </c>
      <c r="H639" s="5">
        <v>44277</v>
      </c>
      <c r="I639" s="3">
        <v>5</v>
      </c>
      <c r="J639" s="3" t="s">
        <v>118</v>
      </c>
      <c r="K639" s="6" t="s">
        <v>106</v>
      </c>
      <c r="L639" s="6" t="s">
        <v>105</v>
      </c>
      <c r="M639" s="3" t="s">
        <v>114</v>
      </c>
      <c r="N639" s="3" t="s">
        <v>3981</v>
      </c>
      <c r="O639" s="3" t="s">
        <v>3982</v>
      </c>
      <c r="P639" s="2" t="s">
        <v>3983</v>
      </c>
      <c r="Q639" s="2" t="s">
        <v>3886</v>
      </c>
      <c r="R639" s="2" t="s">
        <v>3886</v>
      </c>
    </row>
    <row r="640" spans="1:18" ht="21.6" customHeight="1" x14ac:dyDescent="0.25">
      <c r="A640" s="1">
        <f>IFERROR(IF(B640="","",SUBTOTAL(3,$B$9:$B640)),"-")</f>
        <v>632</v>
      </c>
      <c r="B640" s="2" t="s">
        <v>3984</v>
      </c>
      <c r="C640" s="7" t="s">
        <v>3985</v>
      </c>
      <c r="D640" s="3" t="s">
        <v>116</v>
      </c>
      <c r="E640" s="4">
        <v>45017</v>
      </c>
      <c r="F640" s="4">
        <v>44593</v>
      </c>
      <c r="G640" s="8" t="s">
        <v>2270</v>
      </c>
      <c r="H640" s="5">
        <v>44277</v>
      </c>
      <c r="I640" s="3">
        <v>5</v>
      </c>
      <c r="J640" s="3" t="s">
        <v>118</v>
      </c>
      <c r="K640" s="6" t="s">
        <v>104</v>
      </c>
      <c r="L640" s="6" t="s">
        <v>105</v>
      </c>
      <c r="M640" s="3" t="s">
        <v>114</v>
      </c>
      <c r="N640" s="3" t="s">
        <v>3986</v>
      </c>
      <c r="O640" s="3" t="s">
        <v>3987</v>
      </c>
      <c r="P640" s="2" t="s">
        <v>3988</v>
      </c>
      <c r="Q640" s="2" t="s">
        <v>3886</v>
      </c>
      <c r="R640" s="2" t="s">
        <v>3886</v>
      </c>
    </row>
    <row r="641" spans="1:18" ht="21.6" customHeight="1" x14ac:dyDescent="0.25">
      <c r="A641" s="1">
        <f>IFERROR(IF(B641="","",SUBTOTAL(3,$B$9:$B641)),"-")</f>
        <v>633</v>
      </c>
      <c r="B641" s="2" t="s">
        <v>3989</v>
      </c>
      <c r="C641" s="7" t="s">
        <v>3990</v>
      </c>
      <c r="D641" s="3" t="s">
        <v>116</v>
      </c>
      <c r="E641" s="4">
        <v>45017</v>
      </c>
      <c r="F641" s="4">
        <v>44986</v>
      </c>
      <c r="G641" s="8" t="s">
        <v>3991</v>
      </c>
      <c r="H641" s="5">
        <v>44287</v>
      </c>
      <c r="I641" s="3">
        <v>6</v>
      </c>
      <c r="J641" s="3" t="s">
        <v>120</v>
      </c>
      <c r="K641" s="6" t="s">
        <v>104</v>
      </c>
      <c r="L641" s="6" t="s">
        <v>105</v>
      </c>
      <c r="M641" s="3" t="s">
        <v>114</v>
      </c>
      <c r="N641" s="3" t="s">
        <v>3992</v>
      </c>
      <c r="O641" s="3" t="s">
        <v>3993</v>
      </c>
      <c r="P641" s="2" t="s">
        <v>3994</v>
      </c>
      <c r="Q641" s="2" t="s">
        <v>3886</v>
      </c>
      <c r="R641" s="2" t="s">
        <v>3886</v>
      </c>
    </row>
    <row r="642" spans="1:18" ht="21.6" customHeight="1" x14ac:dyDescent="0.25">
      <c r="A642" s="1">
        <f>IFERROR(IF(B642="","",SUBTOTAL(3,$B$9:$B642)),"-")</f>
        <v>634</v>
      </c>
      <c r="B642" s="2" t="s">
        <v>3995</v>
      </c>
      <c r="C642" s="7" t="s">
        <v>3996</v>
      </c>
      <c r="D642" s="3" t="s">
        <v>582</v>
      </c>
      <c r="E642" s="4">
        <v>43556</v>
      </c>
      <c r="F642" s="4">
        <v>44713</v>
      </c>
      <c r="G642" s="8" t="s">
        <v>3960</v>
      </c>
      <c r="H642" s="5">
        <v>44287</v>
      </c>
      <c r="I642" s="3">
        <v>5</v>
      </c>
      <c r="J642" s="3" t="s">
        <v>118</v>
      </c>
      <c r="K642" s="6" t="s">
        <v>104</v>
      </c>
      <c r="L642" s="6" t="s">
        <v>105</v>
      </c>
      <c r="M642" s="3" t="s">
        <v>114</v>
      </c>
      <c r="N642" s="3" t="s">
        <v>3997</v>
      </c>
      <c r="O642" s="3" t="s">
        <v>3998</v>
      </c>
      <c r="P642" s="2" t="s">
        <v>3999</v>
      </c>
      <c r="Q642" s="2" t="s">
        <v>3886</v>
      </c>
      <c r="R642" s="2" t="s">
        <v>3886</v>
      </c>
    </row>
    <row r="643" spans="1:18" ht="21.6" customHeight="1" x14ac:dyDescent="0.25">
      <c r="A643" s="1">
        <f>IFERROR(IF(B643="","",SUBTOTAL(3,$B$9:$B643)),"-")</f>
        <v>635</v>
      </c>
      <c r="B643" s="2" t="s">
        <v>4000</v>
      </c>
      <c r="C643" s="7" t="s">
        <v>4001</v>
      </c>
      <c r="D643" s="3" t="s">
        <v>582</v>
      </c>
      <c r="E643" s="4">
        <v>44105</v>
      </c>
      <c r="F643" s="4">
        <v>44743</v>
      </c>
      <c r="G643" s="8" t="s">
        <v>2270</v>
      </c>
      <c r="H643" s="5">
        <v>44469</v>
      </c>
      <c r="I643" s="3">
        <v>5</v>
      </c>
      <c r="J643" s="3" t="s">
        <v>118</v>
      </c>
      <c r="K643" s="6" t="s">
        <v>104</v>
      </c>
      <c r="L643" s="6" t="s">
        <v>105</v>
      </c>
      <c r="M643" s="3" t="s">
        <v>114</v>
      </c>
      <c r="N643" s="3" t="s">
        <v>4002</v>
      </c>
      <c r="O643" s="3" t="s">
        <v>4003</v>
      </c>
      <c r="P643" s="2" t="s">
        <v>4004</v>
      </c>
      <c r="Q643" s="2" t="s">
        <v>3886</v>
      </c>
      <c r="R643" s="2" t="s">
        <v>3886</v>
      </c>
    </row>
    <row r="644" spans="1:18" ht="21.6" customHeight="1" x14ac:dyDescent="0.25">
      <c r="A644" s="1">
        <f>IFERROR(IF(B644="","",SUBTOTAL(3,$B$9:$B644)),"-")</f>
        <v>636</v>
      </c>
      <c r="B644" s="2" t="s">
        <v>4005</v>
      </c>
      <c r="C644" s="7" t="s">
        <v>4006</v>
      </c>
      <c r="D644" s="3" t="s">
        <v>582</v>
      </c>
      <c r="E644" s="4">
        <v>44652</v>
      </c>
      <c r="F644" s="4">
        <v>45017</v>
      </c>
      <c r="G644" s="8" t="s">
        <v>846</v>
      </c>
      <c r="H644" s="5">
        <v>44277</v>
      </c>
      <c r="I644" s="3">
        <v>5</v>
      </c>
      <c r="J644" s="3" t="s">
        <v>118</v>
      </c>
      <c r="K644" s="6" t="s">
        <v>104</v>
      </c>
      <c r="L644" s="6" t="s">
        <v>105</v>
      </c>
      <c r="M644" s="3" t="s">
        <v>114</v>
      </c>
      <c r="N644" s="3" t="s">
        <v>4007</v>
      </c>
      <c r="O644" s="3" t="s">
        <v>4008</v>
      </c>
      <c r="P644" s="2" t="s">
        <v>4009</v>
      </c>
      <c r="Q644" s="2" t="s">
        <v>3886</v>
      </c>
      <c r="R644" s="2" t="s">
        <v>3886</v>
      </c>
    </row>
    <row r="645" spans="1:18" ht="21.6" customHeight="1" x14ac:dyDescent="0.25">
      <c r="A645" s="1">
        <f>IFERROR(IF(B645="","",SUBTOTAL(3,$B$9:$B645)),"-")</f>
        <v>637</v>
      </c>
      <c r="B645" s="2" t="s">
        <v>4010</v>
      </c>
      <c r="C645" s="7" t="s">
        <v>4011</v>
      </c>
      <c r="D645" s="3" t="s">
        <v>582</v>
      </c>
      <c r="E645" s="4">
        <v>44652</v>
      </c>
      <c r="F645" s="4">
        <v>45047</v>
      </c>
      <c r="G645" s="8" t="s">
        <v>2250</v>
      </c>
      <c r="H645" s="5">
        <v>44277</v>
      </c>
      <c r="I645" s="3">
        <v>5</v>
      </c>
      <c r="J645" s="3" t="s">
        <v>118</v>
      </c>
      <c r="K645" s="6" t="s">
        <v>104</v>
      </c>
      <c r="L645" s="6" t="s">
        <v>105</v>
      </c>
      <c r="M645" s="3" t="s">
        <v>114</v>
      </c>
      <c r="N645" s="3" t="s">
        <v>4012</v>
      </c>
      <c r="O645" s="3" t="s">
        <v>4013</v>
      </c>
      <c r="P645" s="2" t="s">
        <v>4014</v>
      </c>
      <c r="Q645" s="2" t="s">
        <v>3886</v>
      </c>
      <c r="R645" s="2" t="s">
        <v>3886</v>
      </c>
    </row>
    <row r="646" spans="1:18" ht="21.6" customHeight="1" x14ac:dyDescent="0.25">
      <c r="A646" s="1">
        <f>IFERROR(IF(B646="","",SUBTOTAL(3,$B$9:$B646)),"-")</f>
        <v>638</v>
      </c>
      <c r="B646" s="2" t="s">
        <v>4015</v>
      </c>
      <c r="C646" s="7" t="s">
        <v>4016</v>
      </c>
      <c r="D646" s="3" t="s">
        <v>582</v>
      </c>
      <c r="E646" s="4">
        <v>44652</v>
      </c>
      <c r="F646" s="4">
        <v>45231</v>
      </c>
      <c r="G646" s="8" t="s">
        <v>846</v>
      </c>
      <c r="H646" s="5">
        <v>44277</v>
      </c>
      <c r="I646" s="3">
        <v>5</v>
      </c>
      <c r="J646" s="3" t="s">
        <v>118</v>
      </c>
      <c r="K646" s="6" t="s">
        <v>104</v>
      </c>
      <c r="L646" s="6" t="s">
        <v>105</v>
      </c>
      <c r="M646" s="3" t="s">
        <v>114</v>
      </c>
      <c r="N646" s="3" t="s">
        <v>4017</v>
      </c>
      <c r="O646" s="3" t="s">
        <v>4018</v>
      </c>
      <c r="P646" s="2" t="s">
        <v>4019</v>
      </c>
      <c r="Q646" s="2" t="s">
        <v>3886</v>
      </c>
      <c r="R646" s="2" t="s">
        <v>3886</v>
      </c>
    </row>
    <row r="647" spans="1:18" ht="21.6" customHeight="1" x14ac:dyDescent="0.25">
      <c r="A647" s="1">
        <f>IFERROR(IF(B647="","",SUBTOTAL(3,$B$9:$B647)),"-")</f>
        <v>639</v>
      </c>
      <c r="B647" s="2" t="s">
        <v>4020</v>
      </c>
      <c r="C647" s="7" t="s">
        <v>4021</v>
      </c>
      <c r="D647" s="3" t="s">
        <v>582</v>
      </c>
      <c r="E647" s="4">
        <v>44652</v>
      </c>
      <c r="F647" s="4">
        <v>45231</v>
      </c>
      <c r="G647" s="8" t="s">
        <v>117</v>
      </c>
      <c r="H647" s="5">
        <v>44928</v>
      </c>
      <c r="I647" s="3">
        <v>5</v>
      </c>
      <c r="J647" s="3" t="s">
        <v>118</v>
      </c>
      <c r="K647" s="6" t="s">
        <v>104</v>
      </c>
      <c r="L647" s="6" t="s">
        <v>105</v>
      </c>
      <c r="M647" s="3" t="s">
        <v>114</v>
      </c>
      <c r="N647" s="3" t="s">
        <v>4022</v>
      </c>
      <c r="O647" s="3" t="s">
        <v>4023</v>
      </c>
      <c r="P647" s="2" t="s">
        <v>4024</v>
      </c>
      <c r="Q647" s="2" t="s">
        <v>3886</v>
      </c>
      <c r="R647" s="2" t="s">
        <v>3915</v>
      </c>
    </row>
    <row r="648" spans="1:18" ht="21.6" customHeight="1" x14ac:dyDescent="0.25">
      <c r="A648" s="1">
        <f>IFERROR(IF(B648="","",SUBTOTAL(3,$B$9:$B648)),"-")</f>
        <v>640</v>
      </c>
      <c r="B648" s="2" t="s">
        <v>4025</v>
      </c>
      <c r="C648" s="7" t="s">
        <v>4026</v>
      </c>
      <c r="D648" s="3" t="s">
        <v>644</v>
      </c>
      <c r="E648" s="4">
        <v>44652</v>
      </c>
      <c r="F648" s="4">
        <v>45017</v>
      </c>
      <c r="G648" s="8" t="s">
        <v>2270</v>
      </c>
      <c r="H648" s="5">
        <v>44277</v>
      </c>
      <c r="I648" s="3">
        <v>5</v>
      </c>
      <c r="J648" s="3" t="s">
        <v>118</v>
      </c>
      <c r="K648" s="6" t="s">
        <v>106</v>
      </c>
      <c r="L648" s="6" t="s">
        <v>105</v>
      </c>
      <c r="M648" s="3" t="s">
        <v>114</v>
      </c>
      <c r="N648" s="3" t="s">
        <v>4027</v>
      </c>
      <c r="O648" s="3" t="s">
        <v>4028</v>
      </c>
      <c r="P648" s="2" t="s">
        <v>4029</v>
      </c>
      <c r="Q648" s="2" t="s">
        <v>3886</v>
      </c>
      <c r="R648" s="2" t="s">
        <v>3886</v>
      </c>
    </row>
    <row r="649" spans="1:18" ht="21.6" customHeight="1" x14ac:dyDescent="0.25">
      <c r="A649" s="1">
        <f>IFERROR(IF(B649="","",SUBTOTAL(3,$B$9:$B649)),"-")</f>
        <v>641</v>
      </c>
      <c r="B649" s="2" t="s">
        <v>4030</v>
      </c>
      <c r="C649" s="7" t="s">
        <v>4031</v>
      </c>
      <c r="D649" s="3" t="s">
        <v>1007</v>
      </c>
      <c r="E649" s="4">
        <v>44652</v>
      </c>
      <c r="F649" s="4">
        <v>44927</v>
      </c>
      <c r="G649" s="8" t="s">
        <v>619</v>
      </c>
      <c r="H649" s="5">
        <v>44277</v>
      </c>
      <c r="I649" s="3">
        <v>1</v>
      </c>
      <c r="J649" s="3" t="s">
        <v>118</v>
      </c>
      <c r="K649" s="6" t="s">
        <v>104</v>
      </c>
      <c r="L649" s="6" t="s">
        <v>105</v>
      </c>
      <c r="M649" s="3" t="s">
        <v>114</v>
      </c>
      <c r="N649" s="3" t="s">
        <v>4032</v>
      </c>
      <c r="O649" s="3" t="s">
        <v>4033</v>
      </c>
      <c r="P649" s="2" t="s">
        <v>4034</v>
      </c>
      <c r="Q649" s="2" t="s">
        <v>3886</v>
      </c>
      <c r="R649" s="2" t="s">
        <v>3886</v>
      </c>
    </row>
    <row r="650" spans="1:18" ht="21.6" customHeight="1" x14ac:dyDescent="0.25">
      <c r="A650" s="1">
        <f>IFERROR(IF(B650="","",SUBTOTAL(3,$B$9:$B650)),"-")</f>
        <v>642</v>
      </c>
      <c r="B650" s="2" t="s">
        <v>4035</v>
      </c>
      <c r="C650" s="7" t="s">
        <v>4036</v>
      </c>
      <c r="D650" s="3" t="s">
        <v>515</v>
      </c>
      <c r="E650" s="4">
        <v>45200</v>
      </c>
      <c r="F650" s="4">
        <v>45200</v>
      </c>
      <c r="G650" s="8" t="s">
        <v>1801</v>
      </c>
      <c r="H650" s="5">
        <v>44810</v>
      </c>
      <c r="I650" s="3">
        <v>14</v>
      </c>
      <c r="J650" s="3" t="s">
        <v>103</v>
      </c>
      <c r="K650" s="6" t="s">
        <v>104</v>
      </c>
      <c r="L650" s="6" t="s">
        <v>105</v>
      </c>
      <c r="M650" s="3" t="s">
        <v>517</v>
      </c>
      <c r="N650" s="3" t="s">
        <v>4037</v>
      </c>
      <c r="O650" s="3" t="s">
        <v>4038</v>
      </c>
      <c r="P650" s="2" t="s">
        <v>4039</v>
      </c>
      <c r="Q650" s="2" t="s">
        <v>4040</v>
      </c>
      <c r="R650" s="2" t="s">
        <v>4040</v>
      </c>
    </row>
    <row r="651" spans="1:18" ht="21.6" customHeight="1" x14ac:dyDescent="0.25">
      <c r="A651" s="1">
        <f>IFERROR(IF(B651="","",SUBTOTAL(3,$B$9:$B651)),"-")</f>
        <v>643</v>
      </c>
      <c r="B651" s="2" t="s">
        <v>4041</v>
      </c>
      <c r="C651" s="7" t="s">
        <v>4042</v>
      </c>
      <c r="D651" s="3" t="s">
        <v>108</v>
      </c>
      <c r="E651" s="4">
        <v>45200</v>
      </c>
      <c r="F651" s="4">
        <v>44835</v>
      </c>
      <c r="G651" s="8" t="s">
        <v>1808</v>
      </c>
      <c r="H651" s="5">
        <v>44505</v>
      </c>
      <c r="I651" s="3">
        <v>12</v>
      </c>
      <c r="J651" s="3" t="s">
        <v>103</v>
      </c>
      <c r="K651" s="6" t="s">
        <v>106</v>
      </c>
      <c r="L651" s="6" t="s">
        <v>105</v>
      </c>
      <c r="M651" s="3" t="s">
        <v>109</v>
      </c>
      <c r="N651" s="3" t="s">
        <v>4043</v>
      </c>
      <c r="O651" s="3" t="s">
        <v>4044</v>
      </c>
      <c r="P651" s="2" t="s">
        <v>4045</v>
      </c>
      <c r="Q651" s="2" t="s">
        <v>4040</v>
      </c>
      <c r="R651" s="2" t="s">
        <v>4040</v>
      </c>
    </row>
    <row r="652" spans="1:18" ht="21.6" customHeight="1" x14ac:dyDescent="0.25">
      <c r="A652" s="1">
        <f>IFERROR(IF(B652="","",SUBTOTAL(3,$B$9:$B652)),"-")</f>
        <v>644</v>
      </c>
      <c r="B652" s="2" t="s">
        <v>4046</v>
      </c>
      <c r="C652" s="7" t="s">
        <v>4047</v>
      </c>
      <c r="D652" s="3" t="s">
        <v>113</v>
      </c>
      <c r="E652" s="4">
        <v>43191</v>
      </c>
      <c r="F652" s="4">
        <v>44927</v>
      </c>
      <c r="G652" s="8" t="s">
        <v>123</v>
      </c>
      <c r="H652" s="5">
        <v>44505</v>
      </c>
      <c r="I652" s="3">
        <v>9</v>
      </c>
      <c r="J652" s="3" t="s">
        <v>107</v>
      </c>
      <c r="K652" s="6" t="s">
        <v>106</v>
      </c>
      <c r="L652" s="6" t="s">
        <v>105</v>
      </c>
      <c r="M652" s="3" t="s">
        <v>112</v>
      </c>
      <c r="N652" s="3" t="s">
        <v>4048</v>
      </c>
      <c r="O652" s="3" t="s">
        <v>4049</v>
      </c>
      <c r="P652" s="2" t="s">
        <v>4050</v>
      </c>
      <c r="Q652" s="2" t="s">
        <v>4040</v>
      </c>
      <c r="R652" s="2" t="s">
        <v>4040</v>
      </c>
    </row>
    <row r="653" spans="1:18" ht="21.6" customHeight="1" x14ac:dyDescent="0.25">
      <c r="A653" s="1">
        <f>IFERROR(IF(B653="","",SUBTOTAL(3,$B$9:$B653)),"-")</f>
        <v>645</v>
      </c>
      <c r="B653" s="2" t="s">
        <v>4051</v>
      </c>
      <c r="C653" s="7" t="s">
        <v>4052</v>
      </c>
      <c r="D653" s="3" t="s">
        <v>110</v>
      </c>
      <c r="E653" s="4">
        <v>45200</v>
      </c>
      <c r="F653" s="4">
        <v>45017</v>
      </c>
      <c r="G653" s="8" t="s">
        <v>1166</v>
      </c>
      <c r="H653" s="5">
        <v>44277</v>
      </c>
      <c r="I653" s="3">
        <v>7</v>
      </c>
      <c r="J653" s="3" t="s">
        <v>107</v>
      </c>
      <c r="K653" s="6" t="s">
        <v>106</v>
      </c>
      <c r="L653" s="6" t="s">
        <v>105</v>
      </c>
      <c r="M653" s="3" t="s">
        <v>114</v>
      </c>
      <c r="N653" s="3" t="s">
        <v>4053</v>
      </c>
      <c r="O653" s="3" t="s">
        <v>4054</v>
      </c>
      <c r="P653" s="2" t="s">
        <v>4055</v>
      </c>
      <c r="Q653" s="2" t="s">
        <v>4040</v>
      </c>
      <c r="R653" s="2" t="s">
        <v>4040</v>
      </c>
    </row>
    <row r="654" spans="1:18" ht="21.6" customHeight="1" x14ac:dyDescent="0.25">
      <c r="A654" s="1">
        <f>IFERROR(IF(B654="","",SUBTOTAL(3,$B$9:$B654)),"-")</f>
        <v>646</v>
      </c>
      <c r="B654" s="2" t="s">
        <v>4056</v>
      </c>
      <c r="C654" s="7" t="s">
        <v>4057</v>
      </c>
      <c r="D654" s="3" t="s">
        <v>115</v>
      </c>
      <c r="E654" s="4">
        <v>42826</v>
      </c>
      <c r="F654" s="4">
        <v>44621</v>
      </c>
      <c r="G654" s="8" t="s">
        <v>2599</v>
      </c>
      <c r="H654" s="5">
        <v>44825</v>
      </c>
      <c r="I654" s="3">
        <v>5</v>
      </c>
      <c r="J654" s="3" t="s">
        <v>118</v>
      </c>
      <c r="K654" s="6" t="s">
        <v>106</v>
      </c>
      <c r="L654" s="6" t="s">
        <v>105</v>
      </c>
      <c r="M654" s="3" t="s">
        <v>114</v>
      </c>
      <c r="N654" s="3" t="s">
        <v>4058</v>
      </c>
      <c r="O654" s="3" t="s">
        <v>4059</v>
      </c>
      <c r="P654" s="2" t="s">
        <v>4060</v>
      </c>
      <c r="Q654" s="2" t="s">
        <v>4040</v>
      </c>
      <c r="R654" s="2" t="s">
        <v>4040</v>
      </c>
    </row>
    <row r="655" spans="1:18" ht="21.6" customHeight="1" x14ac:dyDescent="0.25">
      <c r="A655" s="1">
        <f>IFERROR(IF(B655="","",SUBTOTAL(3,$B$9:$B655)),"-")</f>
        <v>647</v>
      </c>
      <c r="B655" s="2" t="s">
        <v>4061</v>
      </c>
      <c r="C655" s="7" t="s">
        <v>4062</v>
      </c>
      <c r="D655" s="3" t="s">
        <v>115</v>
      </c>
      <c r="E655" s="4">
        <v>45017</v>
      </c>
      <c r="F655" s="4">
        <v>45139</v>
      </c>
      <c r="G655" s="8" t="s">
        <v>4063</v>
      </c>
      <c r="H655" s="5">
        <v>44277</v>
      </c>
      <c r="I655" s="3">
        <v>6</v>
      </c>
      <c r="J655" s="3" t="s">
        <v>120</v>
      </c>
      <c r="K655" s="6" t="s">
        <v>106</v>
      </c>
      <c r="L655" s="6" t="s">
        <v>105</v>
      </c>
      <c r="M655" s="3" t="s">
        <v>114</v>
      </c>
      <c r="N655" s="3" t="s">
        <v>4064</v>
      </c>
      <c r="O655" s="3" t="s">
        <v>4065</v>
      </c>
      <c r="P655" s="2" t="s">
        <v>4066</v>
      </c>
      <c r="Q655" s="2" t="s">
        <v>4040</v>
      </c>
      <c r="R655" s="2" t="s">
        <v>4040</v>
      </c>
    </row>
    <row r="656" spans="1:18" ht="21.6" customHeight="1" x14ac:dyDescent="0.25">
      <c r="A656" s="1">
        <f>IFERROR(IF(B656="","",SUBTOTAL(3,$B$9:$B656)),"-")</f>
        <v>648</v>
      </c>
      <c r="B656" s="2" t="s">
        <v>1994</v>
      </c>
      <c r="C656" s="7" t="s">
        <v>4067</v>
      </c>
      <c r="D656" s="3" t="s">
        <v>618</v>
      </c>
      <c r="E656" s="4">
        <v>44835</v>
      </c>
      <c r="F656" s="4">
        <v>45078</v>
      </c>
      <c r="G656" s="8" t="s">
        <v>619</v>
      </c>
      <c r="H656" s="5">
        <v>44277</v>
      </c>
      <c r="I656" s="3">
        <v>1</v>
      </c>
      <c r="J656" s="3" t="s">
        <v>620</v>
      </c>
      <c r="K656" s="6" t="s">
        <v>104</v>
      </c>
      <c r="L656" s="6" t="s">
        <v>105</v>
      </c>
      <c r="M656" s="3" t="s">
        <v>114</v>
      </c>
      <c r="N656" s="3" t="s">
        <v>4068</v>
      </c>
      <c r="O656" s="3" t="s">
        <v>4069</v>
      </c>
      <c r="P656" s="2" t="s">
        <v>4070</v>
      </c>
      <c r="Q656" s="2" t="s">
        <v>4040</v>
      </c>
      <c r="R656" s="2" t="s">
        <v>4040</v>
      </c>
    </row>
    <row r="657" spans="1:18" ht="21.6" customHeight="1" x14ac:dyDescent="0.25">
      <c r="A657" s="1">
        <f>IFERROR(IF(B657="","",SUBTOTAL(3,$B$9:$B657)),"-")</f>
        <v>649</v>
      </c>
      <c r="B657" s="2" t="s">
        <v>4071</v>
      </c>
      <c r="C657" s="7" t="s">
        <v>4072</v>
      </c>
      <c r="D657" s="3" t="s">
        <v>515</v>
      </c>
      <c r="E657" s="4">
        <v>44287</v>
      </c>
      <c r="F657" s="4">
        <v>44621</v>
      </c>
      <c r="G657" s="8" t="s">
        <v>1801</v>
      </c>
      <c r="H657" s="5">
        <v>44747</v>
      </c>
      <c r="I657" s="3">
        <v>14</v>
      </c>
      <c r="J657" s="3" t="s">
        <v>103</v>
      </c>
      <c r="K657" s="6" t="s">
        <v>104</v>
      </c>
      <c r="L657" s="6" t="s">
        <v>105</v>
      </c>
      <c r="M657" s="3" t="s">
        <v>517</v>
      </c>
      <c r="N657" s="3" t="s">
        <v>4073</v>
      </c>
      <c r="O657" s="3" t="s">
        <v>4074</v>
      </c>
      <c r="P657" s="2" t="s">
        <v>4075</v>
      </c>
      <c r="Q657" s="2" t="s">
        <v>4076</v>
      </c>
      <c r="R657" s="2" t="s">
        <v>4076</v>
      </c>
    </row>
    <row r="658" spans="1:18" ht="21.6" customHeight="1" x14ac:dyDescent="0.25">
      <c r="A658" s="1">
        <f>IFERROR(IF(B658="","",SUBTOTAL(3,$B$9:$B658)),"-")</f>
        <v>650</v>
      </c>
      <c r="B658" s="2" t="s">
        <v>4077</v>
      </c>
      <c r="C658" s="7" t="s">
        <v>4078</v>
      </c>
      <c r="D658" s="3" t="s">
        <v>108</v>
      </c>
      <c r="E658" s="4">
        <v>45200</v>
      </c>
      <c r="F658" s="4">
        <v>44986</v>
      </c>
      <c r="G658" s="8" t="s">
        <v>1808</v>
      </c>
      <c r="H658" s="5">
        <v>44678</v>
      </c>
      <c r="I658" s="3">
        <v>12</v>
      </c>
      <c r="J658" s="3" t="s">
        <v>107</v>
      </c>
      <c r="K658" s="6" t="s">
        <v>104</v>
      </c>
      <c r="L658" s="6" t="s">
        <v>105</v>
      </c>
      <c r="M658" s="3" t="s">
        <v>109</v>
      </c>
      <c r="N658" s="3" t="s">
        <v>4079</v>
      </c>
      <c r="O658" s="3" t="s">
        <v>4080</v>
      </c>
      <c r="P658" s="2" t="s">
        <v>4081</v>
      </c>
      <c r="Q658" s="2" t="s">
        <v>4076</v>
      </c>
      <c r="R658" s="2" t="s">
        <v>4076</v>
      </c>
    </row>
    <row r="659" spans="1:18" ht="21.6" customHeight="1" x14ac:dyDescent="0.25">
      <c r="A659" s="1">
        <f>IFERROR(IF(B659="","",SUBTOTAL(3,$B$9:$B659)),"-")</f>
        <v>651</v>
      </c>
      <c r="B659" s="2" t="s">
        <v>4082</v>
      </c>
      <c r="C659" s="7" t="s">
        <v>4083</v>
      </c>
      <c r="D659" s="3" t="s">
        <v>122</v>
      </c>
      <c r="E659" s="4">
        <v>44105</v>
      </c>
      <c r="F659" s="4">
        <v>44652</v>
      </c>
      <c r="G659" s="8" t="s">
        <v>4084</v>
      </c>
      <c r="H659" s="5">
        <v>44747</v>
      </c>
      <c r="I659" s="3">
        <v>11</v>
      </c>
      <c r="J659" s="3" t="s">
        <v>107</v>
      </c>
      <c r="K659" s="6" t="s">
        <v>104</v>
      </c>
      <c r="L659" s="6" t="s">
        <v>105</v>
      </c>
      <c r="M659" s="3" t="s">
        <v>124</v>
      </c>
      <c r="N659" s="3" t="s">
        <v>4085</v>
      </c>
      <c r="O659" s="3" t="s">
        <v>4086</v>
      </c>
      <c r="P659" s="2" t="s">
        <v>4087</v>
      </c>
      <c r="Q659" s="2" t="s">
        <v>4076</v>
      </c>
      <c r="R659" s="2" t="s">
        <v>4076</v>
      </c>
    </row>
    <row r="660" spans="1:18" ht="21.6" customHeight="1" x14ac:dyDescent="0.25">
      <c r="A660" s="1">
        <f>IFERROR(IF(B660="","",SUBTOTAL(3,$B$9:$B660)),"-")</f>
        <v>652</v>
      </c>
      <c r="B660" s="2" t="s">
        <v>4088</v>
      </c>
      <c r="C660" s="7" t="s">
        <v>4089</v>
      </c>
      <c r="D660" s="3" t="s">
        <v>113</v>
      </c>
      <c r="E660" s="4">
        <v>45017</v>
      </c>
      <c r="F660" s="4">
        <v>45292</v>
      </c>
      <c r="G660" s="8" t="s">
        <v>4090</v>
      </c>
      <c r="H660" s="5">
        <v>45075</v>
      </c>
      <c r="I660" s="3">
        <v>11</v>
      </c>
      <c r="J660" s="3" t="s">
        <v>103</v>
      </c>
      <c r="K660" s="6" t="s">
        <v>104</v>
      </c>
      <c r="L660" s="6" t="s">
        <v>105</v>
      </c>
      <c r="M660" s="3" t="s">
        <v>124</v>
      </c>
      <c r="N660" s="3" t="s">
        <v>4091</v>
      </c>
      <c r="O660" s="3" t="s">
        <v>4092</v>
      </c>
      <c r="P660" s="2" t="s">
        <v>4093</v>
      </c>
      <c r="Q660" s="2" t="s">
        <v>4076</v>
      </c>
      <c r="R660" s="2" t="s">
        <v>4076</v>
      </c>
    </row>
    <row r="661" spans="1:18" ht="21.6" customHeight="1" x14ac:dyDescent="0.25">
      <c r="A661" s="1">
        <f>IFERROR(IF(B661="","",SUBTOTAL(3,$B$9:$B661)),"-")</f>
        <v>653</v>
      </c>
      <c r="B661" s="2" t="s">
        <v>4094</v>
      </c>
      <c r="C661" s="7" t="s">
        <v>4095</v>
      </c>
      <c r="D661" s="3" t="s">
        <v>113</v>
      </c>
      <c r="E661" s="4">
        <v>44287</v>
      </c>
      <c r="F661" s="4">
        <v>44835</v>
      </c>
      <c r="G661" s="8" t="s">
        <v>4096</v>
      </c>
      <c r="H661" s="5">
        <v>44678</v>
      </c>
      <c r="I661" s="3">
        <v>11</v>
      </c>
      <c r="J661" s="3" t="s">
        <v>107</v>
      </c>
      <c r="K661" s="6" t="s">
        <v>106</v>
      </c>
      <c r="L661" s="6" t="s">
        <v>105</v>
      </c>
      <c r="M661" s="3" t="s">
        <v>124</v>
      </c>
      <c r="N661" s="3" t="s">
        <v>4097</v>
      </c>
      <c r="O661" s="3" t="s">
        <v>4098</v>
      </c>
      <c r="P661" s="2" t="s">
        <v>4099</v>
      </c>
      <c r="Q661" s="2" t="s">
        <v>4076</v>
      </c>
      <c r="R661" s="2" t="s">
        <v>4076</v>
      </c>
    </row>
    <row r="662" spans="1:18" ht="21.6" customHeight="1" x14ac:dyDescent="0.25">
      <c r="A662" s="1">
        <f>IFERROR(IF(B662="","",SUBTOTAL(3,$B$9:$B662)),"-")</f>
        <v>654</v>
      </c>
      <c r="B662" s="2" t="s">
        <v>4100</v>
      </c>
      <c r="C662" s="7" t="s">
        <v>4101</v>
      </c>
      <c r="D662" s="3" t="s">
        <v>113</v>
      </c>
      <c r="E662" s="4">
        <v>44287</v>
      </c>
      <c r="F662" s="4">
        <v>45017</v>
      </c>
      <c r="G662" s="8" t="s">
        <v>4102</v>
      </c>
      <c r="H662" s="5">
        <v>44678</v>
      </c>
      <c r="I662" s="3">
        <v>11</v>
      </c>
      <c r="J662" s="3" t="s">
        <v>111</v>
      </c>
      <c r="K662" s="6" t="s">
        <v>104</v>
      </c>
      <c r="L662" s="6" t="s">
        <v>105</v>
      </c>
      <c r="M662" s="3" t="s">
        <v>124</v>
      </c>
      <c r="N662" s="3" t="s">
        <v>4103</v>
      </c>
      <c r="O662" s="3" t="s">
        <v>4104</v>
      </c>
      <c r="P662" s="2" t="s">
        <v>4105</v>
      </c>
      <c r="Q662" s="2" t="s">
        <v>4076</v>
      </c>
      <c r="R662" s="2" t="s">
        <v>4076</v>
      </c>
    </row>
    <row r="663" spans="1:18" ht="21.6" customHeight="1" x14ac:dyDescent="0.25">
      <c r="A663" s="1">
        <f>IFERROR(IF(B663="","",SUBTOTAL(3,$B$9:$B663)),"-")</f>
        <v>655</v>
      </c>
      <c r="B663" s="2" t="s">
        <v>4106</v>
      </c>
      <c r="C663" s="7" t="s">
        <v>4107</v>
      </c>
      <c r="D663" s="3" t="s">
        <v>110</v>
      </c>
      <c r="E663" s="4">
        <v>44652</v>
      </c>
      <c r="F663" s="4">
        <v>44743</v>
      </c>
      <c r="G663" s="8" t="s">
        <v>123</v>
      </c>
      <c r="H663" s="5">
        <v>44390</v>
      </c>
      <c r="I663" s="3">
        <v>9</v>
      </c>
      <c r="J663" s="3" t="s">
        <v>107</v>
      </c>
      <c r="K663" s="6" t="s">
        <v>104</v>
      </c>
      <c r="L663" s="6" t="s">
        <v>105</v>
      </c>
      <c r="M663" s="3" t="s">
        <v>112</v>
      </c>
      <c r="N663" s="3" t="s">
        <v>4108</v>
      </c>
      <c r="O663" s="3" t="s">
        <v>4109</v>
      </c>
      <c r="P663" s="2" t="s">
        <v>4110</v>
      </c>
      <c r="Q663" s="2" t="s">
        <v>4076</v>
      </c>
      <c r="R663" s="2" t="s">
        <v>4076</v>
      </c>
    </row>
    <row r="664" spans="1:18" ht="21.6" customHeight="1" x14ac:dyDescent="0.25">
      <c r="A664" s="1">
        <f>IFERROR(IF(B664="","",SUBTOTAL(3,$B$9:$B664)),"-")</f>
        <v>656</v>
      </c>
      <c r="B664" s="2" t="s">
        <v>4111</v>
      </c>
      <c r="C664" s="7" t="s">
        <v>4112</v>
      </c>
      <c r="D664" s="3" t="s">
        <v>113</v>
      </c>
      <c r="E664" s="4">
        <v>44652</v>
      </c>
      <c r="F664" s="4">
        <v>45292</v>
      </c>
      <c r="G664" s="8" t="s">
        <v>683</v>
      </c>
      <c r="H664" s="5">
        <v>44563</v>
      </c>
      <c r="I664" s="3">
        <v>7</v>
      </c>
      <c r="J664" s="3" t="s">
        <v>107</v>
      </c>
      <c r="K664" s="6" t="s">
        <v>106</v>
      </c>
      <c r="L664" s="6" t="s">
        <v>105</v>
      </c>
      <c r="M664" s="3" t="s">
        <v>114</v>
      </c>
      <c r="N664" s="3" t="s">
        <v>4113</v>
      </c>
      <c r="O664" s="3" t="s">
        <v>4114</v>
      </c>
      <c r="P664" s="2" t="s">
        <v>4115</v>
      </c>
      <c r="Q664" s="2" t="s">
        <v>4076</v>
      </c>
      <c r="R664" s="2" t="s">
        <v>4076</v>
      </c>
    </row>
    <row r="665" spans="1:18" ht="21.6" customHeight="1" x14ac:dyDescent="0.25">
      <c r="A665" s="1">
        <f>IFERROR(IF(B665="","",SUBTOTAL(3,$B$9:$B665)),"-")</f>
        <v>657</v>
      </c>
      <c r="B665" s="2" t="s">
        <v>4116</v>
      </c>
      <c r="C665" s="7" t="s">
        <v>4117</v>
      </c>
      <c r="D665" s="3" t="s">
        <v>113</v>
      </c>
      <c r="E665" s="4">
        <v>44652</v>
      </c>
      <c r="F665" s="4">
        <v>45292</v>
      </c>
      <c r="G665" s="8" t="s">
        <v>2889</v>
      </c>
      <c r="H665" s="5">
        <v>44958</v>
      </c>
      <c r="I665" s="3">
        <v>7</v>
      </c>
      <c r="J665" s="3" t="s">
        <v>103</v>
      </c>
      <c r="K665" s="6" t="s">
        <v>106</v>
      </c>
      <c r="L665" s="6" t="s">
        <v>105</v>
      </c>
      <c r="M665" s="3" t="s">
        <v>114</v>
      </c>
      <c r="N665" s="3" t="s">
        <v>4118</v>
      </c>
      <c r="O665" s="3" t="s">
        <v>4119</v>
      </c>
      <c r="P665" s="2" t="s">
        <v>4120</v>
      </c>
      <c r="Q665" s="2" t="s">
        <v>4076</v>
      </c>
      <c r="R665" s="2" t="s">
        <v>4076</v>
      </c>
    </row>
    <row r="666" spans="1:18" ht="21.6" customHeight="1" x14ac:dyDescent="0.25">
      <c r="A666" s="1">
        <f>IFERROR(IF(B666="","",SUBTOTAL(3,$B$9:$B666)),"-")</f>
        <v>658</v>
      </c>
      <c r="B666" s="2" t="s">
        <v>4121</v>
      </c>
      <c r="C666" s="7" t="s">
        <v>4122</v>
      </c>
      <c r="D666" s="3" t="s">
        <v>116</v>
      </c>
      <c r="E666" s="4">
        <v>45017</v>
      </c>
      <c r="F666" s="4">
        <v>45200</v>
      </c>
      <c r="G666" s="8" t="s">
        <v>127</v>
      </c>
      <c r="H666" s="5">
        <v>44277</v>
      </c>
      <c r="I666" s="3">
        <v>5</v>
      </c>
      <c r="J666" s="3" t="s">
        <v>107</v>
      </c>
      <c r="K666" s="6" t="s">
        <v>106</v>
      </c>
      <c r="L666" s="6" t="s">
        <v>105</v>
      </c>
      <c r="M666" s="3" t="s">
        <v>114</v>
      </c>
      <c r="N666" s="3" t="s">
        <v>4123</v>
      </c>
      <c r="O666" s="3" t="s">
        <v>4124</v>
      </c>
      <c r="P666" s="2" t="s">
        <v>4125</v>
      </c>
      <c r="Q666" s="2" t="s">
        <v>4076</v>
      </c>
      <c r="R666" s="2" t="s">
        <v>4076</v>
      </c>
    </row>
    <row r="667" spans="1:18" ht="21.6" customHeight="1" x14ac:dyDescent="0.25">
      <c r="A667" s="1">
        <f>IFERROR(IF(B667="","",SUBTOTAL(3,$B$9:$B667)),"-")</f>
        <v>659</v>
      </c>
      <c r="B667" s="2" t="s">
        <v>4126</v>
      </c>
      <c r="C667" s="7" t="s">
        <v>4127</v>
      </c>
      <c r="D667" s="3" t="s">
        <v>116</v>
      </c>
      <c r="E667" s="4">
        <v>45017</v>
      </c>
      <c r="F667" s="4">
        <v>44835</v>
      </c>
      <c r="G667" s="8" t="s">
        <v>121</v>
      </c>
      <c r="H667" s="5">
        <v>44277</v>
      </c>
      <c r="I667" s="3">
        <v>7</v>
      </c>
      <c r="J667" s="3" t="s">
        <v>118</v>
      </c>
      <c r="K667" s="6" t="s">
        <v>106</v>
      </c>
      <c r="L667" s="6" t="s">
        <v>105</v>
      </c>
      <c r="M667" s="3" t="s">
        <v>114</v>
      </c>
      <c r="N667" s="3" t="s">
        <v>4128</v>
      </c>
      <c r="O667" s="3" t="s">
        <v>4129</v>
      </c>
      <c r="P667" s="2" t="s">
        <v>4130</v>
      </c>
      <c r="Q667" s="2" t="s">
        <v>4076</v>
      </c>
      <c r="R667" s="2" t="s">
        <v>4076</v>
      </c>
    </row>
    <row r="668" spans="1:18" ht="21.6" customHeight="1" x14ac:dyDescent="0.25">
      <c r="A668" s="1">
        <f>IFERROR(IF(B668="","",SUBTOTAL(3,$B$9:$B668)),"-")</f>
        <v>660</v>
      </c>
      <c r="B668" s="2" t="s">
        <v>4131</v>
      </c>
      <c r="C668" s="7" t="s">
        <v>4132</v>
      </c>
      <c r="D668" s="3" t="s">
        <v>116</v>
      </c>
      <c r="E668" s="4">
        <v>45017</v>
      </c>
      <c r="F668" s="4">
        <v>45292</v>
      </c>
      <c r="G668" s="8" t="s">
        <v>127</v>
      </c>
      <c r="H668" s="5">
        <v>44958</v>
      </c>
      <c r="I668" s="3">
        <v>5</v>
      </c>
      <c r="J668" s="3" t="s">
        <v>107</v>
      </c>
      <c r="K668" s="6" t="s">
        <v>106</v>
      </c>
      <c r="L668" s="6" t="s">
        <v>105</v>
      </c>
      <c r="M668" s="3" t="s">
        <v>114</v>
      </c>
      <c r="N668" s="3" t="s">
        <v>4133</v>
      </c>
      <c r="O668" s="3" t="s">
        <v>4134</v>
      </c>
      <c r="P668" s="2" t="s">
        <v>4135</v>
      </c>
      <c r="Q668" s="2" t="s">
        <v>4076</v>
      </c>
      <c r="R668" s="2" t="s">
        <v>4076</v>
      </c>
    </row>
    <row r="669" spans="1:18" ht="21.6" customHeight="1" x14ac:dyDescent="0.25">
      <c r="A669" s="1">
        <f>IFERROR(IF(B669="","",SUBTOTAL(3,$B$9:$B669)),"-")</f>
        <v>661</v>
      </c>
      <c r="B669" s="2" t="s">
        <v>4136</v>
      </c>
      <c r="C669" s="7" t="s">
        <v>4137</v>
      </c>
      <c r="D669" s="3" t="s">
        <v>116</v>
      </c>
      <c r="E669" s="4">
        <v>45200</v>
      </c>
      <c r="F669" s="4">
        <v>44713</v>
      </c>
      <c r="G669" s="8" t="s">
        <v>121</v>
      </c>
      <c r="H669" s="5">
        <v>44562</v>
      </c>
      <c r="I669" s="3">
        <v>7</v>
      </c>
      <c r="J669" s="3" t="s">
        <v>107</v>
      </c>
      <c r="K669" s="6" t="s">
        <v>106</v>
      </c>
      <c r="L669" s="6" t="s">
        <v>105</v>
      </c>
      <c r="M669" s="3" t="s">
        <v>114</v>
      </c>
      <c r="N669" s="3" t="s">
        <v>4138</v>
      </c>
      <c r="O669" s="3" t="s">
        <v>4139</v>
      </c>
      <c r="P669" s="2" t="s">
        <v>4140</v>
      </c>
      <c r="Q669" s="2" t="s">
        <v>4076</v>
      </c>
      <c r="R669" s="2" t="s">
        <v>4076</v>
      </c>
    </row>
    <row r="670" spans="1:18" ht="21.6" customHeight="1" x14ac:dyDescent="0.25">
      <c r="A670" s="1">
        <f>IFERROR(IF(B670="","",SUBTOTAL(3,$B$9:$B670)),"-")</f>
        <v>662</v>
      </c>
      <c r="B670" s="2" t="s">
        <v>4141</v>
      </c>
      <c r="C670" s="7" t="s">
        <v>4142</v>
      </c>
      <c r="D670" s="3" t="s">
        <v>582</v>
      </c>
      <c r="E670" s="4">
        <v>44287</v>
      </c>
      <c r="F670" s="4">
        <v>45292</v>
      </c>
      <c r="G670" s="8" t="s">
        <v>689</v>
      </c>
      <c r="H670" s="5">
        <v>44277</v>
      </c>
      <c r="I670" s="3">
        <v>5</v>
      </c>
      <c r="J670" s="3" t="s">
        <v>118</v>
      </c>
      <c r="K670" s="6" t="s">
        <v>106</v>
      </c>
      <c r="L670" s="6" t="s">
        <v>105</v>
      </c>
      <c r="M670" s="3" t="s">
        <v>114</v>
      </c>
      <c r="N670" s="3" t="s">
        <v>4143</v>
      </c>
      <c r="O670" s="3" t="s">
        <v>4144</v>
      </c>
      <c r="P670" s="2" t="s">
        <v>4145</v>
      </c>
      <c r="Q670" s="2" t="s">
        <v>4076</v>
      </c>
      <c r="R670" s="2" t="s">
        <v>4076</v>
      </c>
    </row>
    <row r="671" spans="1:18" ht="21.6" customHeight="1" x14ac:dyDescent="0.25">
      <c r="A671" s="1">
        <f>IFERROR(IF(B671="","",SUBTOTAL(3,$B$9:$B671)),"-")</f>
        <v>663</v>
      </c>
      <c r="B671" s="2" t="s">
        <v>4146</v>
      </c>
      <c r="C671" s="7" t="s">
        <v>4147</v>
      </c>
      <c r="D671" s="3" t="s">
        <v>582</v>
      </c>
      <c r="E671" s="4">
        <v>44287</v>
      </c>
      <c r="F671" s="4">
        <v>45292</v>
      </c>
      <c r="G671" s="8" t="s">
        <v>117</v>
      </c>
      <c r="H671" s="5">
        <v>44609</v>
      </c>
      <c r="I671" s="3">
        <v>5</v>
      </c>
      <c r="J671" s="3" t="s">
        <v>118</v>
      </c>
      <c r="K671" s="6" t="s">
        <v>104</v>
      </c>
      <c r="L671" s="6" t="s">
        <v>105</v>
      </c>
      <c r="M671" s="3" t="s">
        <v>114</v>
      </c>
      <c r="N671" s="3" t="s">
        <v>4148</v>
      </c>
      <c r="O671" s="3" t="s">
        <v>4149</v>
      </c>
      <c r="P671" s="2" t="s">
        <v>4150</v>
      </c>
      <c r="Q671" s="2" t="s">
        <v>4076</v>
      </c>
      <c r="R671" s="2" t="s">
        <v>4076</v>
      </c>
    </row>
    <row r="672" spans="1:18" ht="21.6" customHeight="1" x14ac:dyDescent="0.25">
      <c r="A672" s="1">
        <f>IFERROR(IF(B672="","",SUBTOTAL(3,$B$9:$B672)),"-")</f>
        <v>664</v>
      </c>
      <c r="B672" s="2" t="s">
        <v>4151</v>
      </c>
      <c r="C672" s="7" t="s">
        <v>4152</v>
      </c>
      <c r="D672" s="3" t="s">
        <v>644</v>
      </c>
      <c r="E672" s="4">
        <v>45200</v>
      </c>
      <c r="F672" s="4">
        <v>44713</v>
      </c>
      <c r="G672" s="8" t="s">
        <v>117</v>
      </c>
      <c r="H672" s="5">
        <v>44277</v>
      </c>
      <c r="I672" s="3">
        <v>5</v>
      </c>
      <c r="J672" s="3" t="s">
        <v>118</v>
      </c>
      <c r="K672" s="6" t="s">
        <v>104</v>
      </c>
      <c r="L672" s="6" t="s">
        <v>105</v>
      </c>
      <c r="M672" s="3" t="s">
        <v>114</v>
      </c>
      <c r="N672" s="3" t="s">
        <v>4153</v>
      </c>
      <c r="O672" s="3" t="s">
        <v>4154</v>
      </c>
      <c r="P672" s="2" t="s">
        <v>4155</v>
      </c>
      <c r="Q672" s="2" t="s">
        <v>4076</v>
      </c>
      <c r="R672" s="2" t="s">
        <v>4076</v>
      </c>
    </row>
    <row r="673" spans="1:18" ht="21.6" customHeight="1" x14ac:dyDescent="0.25">
      <c r="A673" s="1">
        <f>IFERROR(IF(B673="","",SUBTOTAL(3,$B$9:$B673)),"-")</f>
        <v>665</v>
      </c>
      <c r="B673" s="2" t="s">
        <v>4156</v>
      </c>
      <c r="C673" s="7" t="s">
        <v>4157</v>
      </c>
      <c r="D673" s="3" t="s">
        <v>618</v>
      </c>
      <c r="E673" s="4">
        <v>44287</v>
      </c>
      <c r="F673" s="4">
        <v>44927</v>
      </c>
      <c r="G673" s="8" t="s">
        <v>1563</v>
      </c>
      <c r="H673" s="5">
        <v>44277</v>
      </c>
      <c r="I673" s="3">
        <v>1</v>
      </c>
      <c r="J673" s="3" t="s">
        <v>620</v>
      </c>
      <c r="K673" s="6" t="s">
        <v>104</v>
      </c>
      <c r="L673" s="6" t="s">
        <v>105</v>
      </c>
      <c r="M673" s="3" t="s">
        <v>114</v>
      </c>
      <c r="N673" s="3" t="s">
        <v>4158</v>
      </c>
      <c r="O673" s="3" t="s">
        <v>4159</v>
      </c>
      <c r="P673" s="2" t="s">
        <v>4160</v>
      </c>
      <c r="Q673" s="2" t="s">
        <v>4076</v>
      </c>
      <c r="R673" s="2" t="s">
        <v>4076</v>
      </c>
    </row>
    <row r="674" spans="1:18" ht="21.6" customHeight="1" x14ac:dyDescent="0.25">
      <c r="A674" s="1">
        <f>IFERROR(IF(B674="","",SUBTOTAL(3,$B$9:$B674)),"-")</f>
        <v>666</v>
      </c>
      <c r="B674" s="2" t="s">
        <v>4161</v>
      </c>
      <c r="C674" s="7" t="s">
        <v>4162</v>
      </c>
      <c r="D674" s="3" t="s">
        <v>115</v>
      </c>
      <c r="E674" s="4">
        <v>44105</v>
      </c>
      <c r="F674" s="4">
        <v>45292</v>
      </c>
      <c r="G674" s="8" t="s">
        <v>1132</v>
      </c>
      <c r="H674" s="5">
        <v>43647</v>
      </c>
      <c r="I674" s="3">
        <v>8</v>
      </c>
      <c r="J674" s="3" t="s">
        <v>107</v>
      </c>
      <c r="K674" s="6" t="s">
        <v>104</v>
      </c>
      <c r="L674" s="6" t="s">
        <v>105</v>
      </c>
      <c r="M674" s="3" t="s">
        <v>125</v>
      </c>
      <c r="N674" s="3" t="s">
        <v>4163</v>
      </c>
      <c r="O674" s="3" t="s">
        <v>4164</v>
      </c>
      <c r="P674" s="2" t="s">
        <v>4165</v>
      </c>
      <c r="Q674" s="2" t="s">
        <v>4076</v>
      </c>
      <c r="R674" s="2" t="s">
        <v>4166</v>
      </c>
    </row>
    <row r="675" spans="1:18" ht="21.6" customHeight="1" x14ac:dyDescent="0.25">
      <c r="A675" s="1">
        <f>IFERROR(IF(B675="","",SUBTOTAL(3,$B$9:$B675)),"-")</f>
        <v>667</v>
      </c>
      <c r="B675" s="2" t="s">
        <v>4167</v>
      </c>
      <c r="C675" s="7" t="s">
        <v>4168</v>
      </c>
      <c r="D675" s="3" t="s">
        <v>113</v>
      </c>
      <c r="E675" s="4">
        <v>44652</v>
      </c>
      <c r="F675" s="4">
        <v>45292</v>
      </c>
      <c r="G675" s="8" t="s">
        <v>4169</v>
      </c>
      <c r="H675" s="5">
        <v>44743</v>
      </c>
      <c r="I675" s="3">
        <v>7</v>
      </c>
      <c r="J675" s="3" t="s">
        <v>103</v>
      </c>
      <c r="K675" s="6" t="s">
        <v>106</v>
      </c>
      <c r="L675" s="6" t="s">
        <v>105</v>
      </c>
      <c r="M675" s="3" t="s">
        <v>114</v>
      </c>
      <c r="N675" s="3" t="s">
        <v>4170</v>
      </c>
      <c r="O675" s="3" t="s">
        <v>4171</v>
      </c>
      <c r="P675" s="2" t="s">
        <v>4172</v>
      </c>
      <c r="Q675" s="2" t="s">
        <v>4076</v>
      </c>
      <c r="R675" s="2" t="s">
        <v>4166</v>
      </c>
    </row>
    <row r="676" spans="1:18" ht="21.6" customHeight="1" x14ac:dyDescent="0.25">
      <c r="A676" s="1">
        <f>IFERROR(IF(B676="","",SUBTOTAL(3,$B$9:$B676)),"-")</f>
        <v>668</v>
      </c>
      <c r="B676" s="2" t="s">
        <v>4173</v>
      </c>
      <c r="C676" s="7" t="s">
        <v>4174</v>
      </c>
      <c r="D676" s="3" t="s">
        <v>116</v>
      </c>
      <c r="E676" s="4">
        <v>43922</v>
      </c>
      <c r="F676" s="4">
        <v>44896</v>
      </c>
      <c r="G676" s="8" t="s">
        <v>117</v>
      </c>
      <c r="H676" s="5">
        <v>44609</v>
      </c>
      <c r="I676" s="3">
        <v>5</v>
      </c>
      <c r="J676" s="3" t="s">
        <v>111</v>
      </c>
      <c r="K676" s="6" t="s">
        <v>104</v>
      </c>
      <c r="L676" s="6" t="s">
        <v>105</v>
      </c>
      <c r="M676" s="3" t="s">
        <v>114</v>
      </c>
      <c r="N676" s="3" t="s">
        <v>4175</v>
      </c>
      <c r="O676" s="3" t="s">
        <v>4176</v>
      </c>
      <c r="P676" s="2" t="s">
        <v>4177</v>
      </c>
      <c r="Q676" s="2" t="s">
        <v>4076</v>
      </c>
      <c r="R676" s="2" t="s">
        <v>4166</v>
      </c>
    </row>
    <row r="677" spans="1:18" ht="21.6" customHeight="1" x14ac:dyDescent="0.25">
      <c r="A677" s="1">
        <f>IFERROR(IF(B677="","",SUBTOTAL(3,$B$9:$B677)),"-")</f>
        <v>669</v>
      </c>
      <c r="B677" s="2" t="s">
        <v>4178</v>
      </c>
      <c r="C677" s="7" t="s">
        <v>4179</v>
      </c>
      <c r="D677" s="3" t="s">
        <v>515</v>
      </c>
      <c r="E677" s="4">
        <v>43739</v>
      </c>
      <c r="F677" s="4">
        <v>45261</v>
      </c>
      <c r="G677" s="8" t="s">
        <v>1801</v>
      </c>
      <c r="H677" s="5">
        <v>43591</v>
      </c>
      <c r="I677" s="3">
        <v>14</v>
      </c>
      <c r="J677" s="3" t="s">
        <v>103</v>
      </c>
      <c r="K677" s="6" t="s">
        <v>106</v>
      </c>
      <c r="L677" s="6" t="s">
        <v>105</v>
      </c>
      <c r="M677" s="3" t="s">
        <v>517</v>
      </c>
      <c r="N677" s="3" t="s">
        <v>4180</v>
      </c>
      <c r="O677" s="3" t="s">
        <v>4181</v>
      </c>
      <c r="P677" s="2" t="s">
        <v>4182</v>
      </c>
      <c r="Q677" s="2" t="s">
        <v>4183</v>
      </c>
      <c r="R677" s="2" t="s">
        <v>4183</v>
      </c>
    </row>
    <row r="678" spans="1:18" ht="21.6" customHeight="1" x14ac:dyDescent="0.25">
      <c r="A678" s="1">
        <f>IFERROR(IF(B678="","",SUBTOTAL(3,$B$9:$B678)),"-")</f>
        <v>670</v>
      </c>
      <c r="B678" s="2" t="s">
        <v>4184</v>
      </c>
      <c r="C678" s="7" t="s">
        <v>4185</v>
      </c>
      <c r="D678" s="3" t="s">
        <v>122</v>
      </c>
      <c r="E678" s="4">
        <v>44105</v>
      </c>
      <c r="F678" s="4">
        <v>45108</v>
      </c>
      <c r="G678" s="8" t="s">
        <v>1808</v>
      </c>
      <c r="H678" s="5">
        <v>44810</v>
      </c>
      <c r="I678" s="3">
        <v>12</v>
      </c>
      <c r="J678" s="3" t="s">
        <v>107</v>
      </c>
      <c r="K678" s="6" t="s">
        <v>104</v>
      </c>
      <c r="L678" s="6" t="s">
        <v>105</v>
      </c>
      <c r="M678" s="3" t="s">
        <v>109</v>
      </c>
      <c r="N678" s="3" t="s">
        <v>4186</v>
      </c>
      <c r="O678" s="3" t="s">
        <v>4187</v>
      </c>
      <c r="P678" s="2" t="s">
        <v>4188</v>
      </c>
      <c r="Q678" s="2" t="s">
        <v>4183</v>
      </c>
      <c r="R678" s="2" t="s">
        <v>4183</v>
      </c>
    </row>
    <row r="679" spans="1:18" ht="21.6" customHeight="1" x14ac:dyDescent="0.25">
      <c r="A679" s="1">
        <f>IFERROR(IF(B679="","",SUBTOTAL(3,$B$9:$B679)),"-")</f>
        <v>671</v>
      </c>
      <c r="B679" s="2" t="s">
        <v>4189</v>
      </c>
      <c r="C679" s="7" t="s">
        <v>4190</v>
      </c>
      <c r="D679" s="3" t="s">
        <v>113</v>
      </c>
      <c r="E679" s="4">
        <v>43739</v>
      </c>
      <c r="F679" s="4">
        <v>45292</v>
      </c>
      <c r="G679" s="8" t="s">
        <v>4191</v>
      </c>
      <c r="H679" s="5">
        <v>43525</v>
      </c>
      <c r="I679" s="3">
        <v>11</v>
      </c>
      <c r="J679" s="3" t="s">
        <v>107</v>
      </c>
      <c r="K679" s="6" t="s">
        <v>106</v>
      </c>
      <c r="L679" s="6" t="s">
        <v>105</v>
      </c>
      <c r="M679" s="3" t="s">
        <v>124</v>
      </c>
      <c r="N679" s="3" t="s">
        <v>4192</v>
      </c>
      <c r="O679" s="3" t="s">
        <v>4193</v>
      </c>
      <c r="P679" s="2" t="s">
        <v>4194</v>
      </c>
      <c r="Q679" s="2" t="s">
        <v>4183</v>
      </c>
      <c r="R679" s="2" t="s">
        <v>4183</v>
      </c>
    </row>
    <row r="680" spans="1:18" ht="21.6" customHeight="1" x14ac:dyDescent="0.25">
      <c r="A680" s="1">
        <f>IFERROR(IF(B680="","",SUBTOTAL(3,$B$9:$B680)),"-")</f>
        <v>672</v>
      </c>
      <c r="B680" s="2" t="s">
        <v>4195</v>
      </c>
      <c r="C680" s="7" t="s">
        <v>4196</v>
      </c>
      <c r="D680" s="3" t="s">
        <v>113</v>
      </c>
      <c r="E680" s="4">
        <v>44652</v>
      </c>
      <c r="F680" s="4">
        <v>44713</v>
      </c>
      <c r="G680" s="8" t="s">
        <v>123</v>
      </c>
      <c r="H680" s="5">
        <v>44711</v>
      </c>
      <c r="I680" s="3">
        <v>9</v>
      </c>
      <c r="J680" s="3" t="s">
        <v>107</v>
      </c>
      <c r="K680" s="6" t="s">
        <v>106</v>
      </c>
      <c r="L680" s="6" t="s">
        <v>105</v>
      </c>
      <c r="M680" s="3" t="s">
        <v>112</v>
      </c>
      <c r="N680" s="3" t="s">
        <v>4197</v>
      </c>
      <c r="O680" s="3" t="s">
        <v>4198</v>
      </c>
      <c r="P680" s="2" t="s">
        <v>4199</v>
      </c>
      <c r="Q680" s="2" t="s">
        <v>4183</v>
      </c>
      <c r="R680" s="2" t="s">
        <v>4183</v>
      </c>
    </row>
    <row r="681" spans="1:18" ht="21.6" customHeight="1" x14ac:dyDescent="0.25">
      <c r="A681" s="1">
        <f>IFERROR(IF(B681="","",SUBTOTAL(3,$B$9:$B681)),"-")</f>
        <v>673</v>
      </c>
      <c r="B681" s="2" t="s">
        <v>4200</v>
      </c>
      <c r="C681" s="7" t="s">
        <v>4201</v>
      </c>
      <c r="D681" s="3" t="s">
        <v>115</v>
      </c>
      <c r="E681" s="4">
        <v>44652</v>
      </c>
      <c r="F681" s="4">
        <v>45292</v>
      </c>
      <c r="G681" s="8" t="s">
        <v>121</v>
      </c>
      <c r="H681" s="5">
        <v>44634</v>
      </c>
      <c r="I681" s="3">
        <v>7</v>
      </c>
      <c r="J681" s="3" t="s">
        <v>120</v>
      </c>
      <c r="K681" s="6" t="s">
        <v>106</v>
      </c>
      <c r="L681" s="6" t="s">
        <v>105</v>
      </c>
      <c r="M681" s="3" t="s">
        <v>114</v>
      </c>
      <c r="N681" s="3" t="s">
        <v>4202</v>
      </c>
      <c r="O681" s="3" t="s">
        <v>4203</v>
      </c>
      <c r="P681" s="2" t="s">
        <v>4204</v>
      </c>
      <c r="Q681" s="2" t="s">
        <v>4183</v>
      </c>
      <c r="R681" s="2" t="s">
        <v>4183</v>
      </c>
    </row>
    <row r="682" spans="1:18" ht="21.6" customHeight="1" x14ac:dyDescent="0.25">
      <c r="A682" s="1">
        <f>IFERROR(IF(B682="","",SUBTOTAL(3,$B$9:$B682)),"-")</f>
        <v>674</v>
      </c>
      <c r="B682" s="2" t="s">
        <v>4205</v>
      </c>
      <c r="C682" s="7" t="s">
        <v>4206</v>
      </c>
      <c r="D682" s="3" t="s">
        <v>119</v>
      </c>
      <c r="E682" s="4">
        <v>44105</v>
      </c>
      <c r="F682" s="4">
        <v>45292</v>
      </c>
      <c r="G682" s="8" t="s">
        <v>4207</v>
      </c>
      <c r="H682" s="5">
        <v>44928</v>
      </c>
      <c r="I682" s="3">
        <v>6</v>
      </c>
      <c r="J682" s="3" t="s">
        <v>120</v>
      </c>
      <c r="K682" s="6" t="s">
        <v>104</v>
      </c>
      <c r="L682" s="6" t="s">
        <v>105</v>
      </c>
      <c r="M682" s="3" t="s">
        <v>114</v>
      </c>
      <c r="N682" s="3" t="s">
        <v>4208</v>
      </c>
      <c r="O682" s="3" t="s">
        <v>4209</v>
      </c>
      <c r="P682" s="2" t="s">
        <v>4210</v>
      </c>
      <c r="Q682" s="2" t="s">
        <v>4183</v>
      </c>
      <c r="R682" s="2" t="s">
        <v>4183</v>
      </c>
    </row>
    <row r="683" spans="1:18" ht="21.6" customHeight="1" x14ac:dyDescent="0.25">
      <c r="A683" s="1">
        <f>IFERROR(IF(B683="","",SUBTOTAL(3,$B$9:$B683)),"-")</f>
        <v>675</v>
      </c>
      <c r="B683" s="2" t="s">
        <v>4211</v>
      </c>
      <c r="C683" s="7" t="s">
        <v>4212</v>
      </c>
      <c r="D683" s="3" t="s">
        <v>515</v>
      </c>
      <c r="E683" s="4">
        <v>41730</v>
      </c>
      <c r="F683" s="4">
        <v>44986</v>
      </c>
      <c r="G683" s="8" t="s">
        <v>1801</v>
      </c>
      <c r="H683" s="5">
        <v>43194</v>
      </c>
      <c r="I683" s="3">
        <v>14</v>
      </c>
      <c r="J683" s="3" t="s">
        <v>107</v>
      </c>
      <c r="K683" s="6" t="s">
        <v>104</v>
      </c>
      <c r="L683" s="6" t="s">
        <v>105</v>
      </c>
      <c r="M683" s="3" t="s">
        <v>517</v>
      </c>
      <c r="N683" s="3" t="s">
        <v>4213</v>
      </c>
      <c r="O683" s="3" t="s">
        <v>4214</v>
      </c>
      <c r="P683" s="2" t="s">
        <v>4215</v>
      </c>
      <c r="Q683" s="2" t="s">
        <v>4216</v>
      </c>
      <c r="R683" s="2" t="s">
        <v>4216</v>
      </c>
    </row>
    <row r="684" spans="1:18" ht="21.6" customHeight="1" x14ac:dyDescent="0.25">
      <c r="A684" s="1">
        <f>IFERROR(IF(B684="","",SUBTOTAL(3,$B$9:$B684)),"-")</f>
        <v>676</v>
      </c>
      <c r="B684" s="2" t="s">
        <v>4217</v>
      </c>
      <c r="C684" s="7" t="s">
        <v>4218</v>
      </c>
      <c r="D684" s="3" t="s">
        <v>108</v>
      </c>
      <c r="E684" s="4">
        <v>43191</v>
      </c>
      <c r="F684" s="4">
        <v>44652</v>
      </c>
      <c r="G684" s="8" t="s">
        <v>1808</v>
      </c>
      <c r="H684" s="5">
        <v>44505</v>
      </c>
      <c r="I684" s="3">
        <v>12</v>
      </c>
      <c r="J684" s="3" t="s">
        <v>107</v>
      </c>
      <c r="K684" s="6" t="s">
        <v>104</v>
      </c>
      <c r="L684" s="6" t="s">
        <v>105</v>
      </c>
      <c r="M684" s="3" t="s">
        <v>109</v>
      </c>
      <c r="N684" s="3" t="s">
        <v>4219</v>
      </c>
      <c r="O684" s="3">
        <v>85272735264</v>
      </c>
      <c r="P684" s="2" t="s">
        <v>4220</v>
      </c>
      <c r="Q684" s="2" t="s">
        <v>4216</v>
      </c>
      <c r="R684" s="2" t="s">
        <v>4216</v>
      </c>
    </row>
    <row r="685" spans="1:18" ht="21.6" customHeight="1" x14ac:dyDescent="0.25">
      <c r="A685" s="1">
        <f>IFERROR(IF(B685="","",SUBTOTAL(3,$B$9:$B685)),"-")</f>
        <v>677</v>
      </c>
      <c r="B685" s="2" t="s">
        <v>4221</v>
      </c>
      <c r="C685" s="7" t="s">
        <v>4222</v>
      </c>
      <c r="D685" s="3" t="s">
        <v>113</v>
      </c>
      <c r="E685" s="4">
        <v>43739</v>
      </c>
      <c r="F685" s="4">
        <v>45292</v>
      </c>
      <c r="G685" s="8" t="s">
        <v>4223</v>
      </c>
      <c r="H685" s="5">
        <v>43707</v>
      </c>
      <c r="I685" s="3">
        <v>11</v>
      </c>
      <c r="J685" s="3" t="s">
        <v>107</v>
      </c>
      <c r="K685" s="6" t="s">
        <v>104</v>
      </c>
      <c r="L685" s="6" t="s">
        <v>105</v>
      </c>
      <c r="M685" s="3" t="s">
        <v>124</v>
      </c>
      <c r="N685" s="3" t="s">
        <v>4224</v>
      </c>
      <c r="O685" s="3" t="s">
        <v>4225</v>
      </c>
      <c r="P685" s="2" t="s">
        <v>4226</v>
      </c>
      <c r="Q685" s="2" t="s">
        <v>4216</v>
      </c>
      <c r="R685" s="2" t="s">
        <v>4216</v>
      </c>
    </row>
    <row r="686" spans="1:18" ht="21.6" customHeight="1" x14ac:dyDescent="0.25">
      <c r="A686" s="1">
        <f>IFERROR(IF(B686="","",SUBTOTAL(3,$B$9:$B686)),"-")</f>
        <v>678</v>
      </c>
      <c r="B686" s="2" t="s">
        <v>4227</v>
      </c>
      <c r="C686" s="7" t="s">
        <v>4228</v>
      </c>
      <c r="D686" s="3" t="s">
        <v>122</v>
      </c>
      <c r="E686" s="4">
        <v>45017</v>
      </c>
      <c r="F686" s="4">
        <v>44682</v>
      </c>
      <c r="G686" s="8" t="s">
        <v>4229</v>
      </c>
      <c r="H686" s="5">
        <v>44105</v>
      </c>
      <c r="I686" s="3">
        <v>11</v>
      </c>
      <c r="J686" s="3" t="s">
        <v>107</v>
      </c>
      <c r="K686" s="6" t="s">
        <v>104</v>
      </c>
      <c r="L686" s="6" t="s">
        <v>105</v>
      </c>
      <c r="M686" s="3" t="s">
        <v>124</v>
      </c>
      <c r="N686" s="3" t="s">
        <v>4230</v>
      </c>
      <c r="O686" s="3" t="s">
        <v>4231</v>
      </c>
      <c r="P686" s="2" t="s">
        <v>4232</v>
      </c>
      <c r="Q686" s="2" t="s">
        <v>4216</v>
      </c>
      <c r="R686" s="2" t="s">
        <v>4216</v>
      </c>
    </row>
    <row r="687" spans="1:18" ht="21.6" customHeight="1" x14ac:dyDescent="0.25">
      <c r="A687" s="1">
        <f>IFERROR(IF(B687="","",SUBTOTAL(3,$B$9:$B687)),"-")</f>
        <v>679</v>
      </c>
      <c r="B687" s="2" t="s">
        <v>4233</v>
      </c>
      <c r="C687" s="7" t="s">
        <v>4234</v>
      </c>
      <c r="D687" s="3" t="s">
        <v>122</v>
      </c>
      <c r="E687" s="4">
        <v>42644</v>
      </c>
      <c r="F687" s="4">
        <v>44621</v>
      </c>
      <c r="G687" s="8" t="s">
        <v>4235</v>
      </c>
      <c r="H687" s="5">
        <v>43313</v>
      </c>
      <c r="I687" s="3">
        <v>11</v>
      </c>
      <c r="J687" s="3" t="s">
        <v>107</v>
      </c>
      <c r="K687" s="6" t="s">
        <v>104</v>
      </c>
      <c r="L687" s="6" t="s">
        <v>105</v>
      </c>
      <c r="M687" s="3" t="s">
        <v>124</v>
      </c>
      <c r="N687" s="3" t="s">
        <v>4236</v>
      </c>
      <c r="O687" s="3" t="s">
        <v>4237</v>
      </c>
      <c r="P687" s="2" t="s">
        <v>4238</v>
      </c>
      <c r="Q687" s="2" t="s">
        <v>4216</v>
      </c>
      <c r="R687" s="2" t="s">
        <v>4216</v>
      </c>
    </row>
    <row r="688" spans="1:18" ht="21.6" customHeight="1" x14ac:dyDescent="0.25">
      <c r="A688" s="1">
        <f>IFERROR(IF(B688="","",SUBTOTAL(3,$B$9:$B688)),"-")</f>
        <v>680</v>
      </c>
      <c r="B688" s="2" t="s">
        <v>4239</v>
      </c>
      <c r="C688" s="7" t="s">
        <v>4240</v>
      </c>
      <c r="D688" s="3" t="s">
        <v>122</v>
      </c>
      <c r="E688" s="4">
        <v>44652</v>
      </c>
      <c r="F688" s="4">
        <v>45200</v>
      </c>
      <c r="G688" s="8" t="s">
        <v>4241</v>
      </c>
      <c r="H688" s="5">
        <v>44678</v>
      </c>
      <c r="I688" s="3">
        <v>11</v>
      </c>
      <c r="J688" s="3" t="s">
        <v>103</v>
      </c>
      <c r="K688" s="6" t="s">
        <v>104</v>
      </c>
      <c r="L688" s="6" t="s">
        <v>105</v>
      </c>
      <c r="M688" s="3" t="s">
        <v>124</v>
      </c>
      <c r="N688" s="3" t="s">
        <v>4242</v>
      </c>
      <c r="O688" s="3" t="s">
        <v>4243</v>
      </c>
      <c r="P688" s="2" t="s">
        <v>4244</v>
      </c>
      <c r="Q688" s="2" t="s">
        <v>4216</v>
      </c>
      <c r="R688" s="2" t="s">
        <v>4216</v>
      </c>
    </row>
    <row r="689" spans="1:18" ht="21.6" customHeight="1" x14ac:dyDescent="0.25">
      <c r="A689" s="1">
        <f>IFERROR(IF(B689="","",SUBTOTAL(3,$B$9:$B689)),"-")</f>
        <v>681</v>
      </c>
      <c r="B689" s="2" t="s">
        <v>4245</v>
      </c>
      <c r="C689" s="7" t="s">
        <v>4246</v>
      </c>
      <c r="D689" s="3" t="s">
        <v>113</v>
      </c>
      <c r="E689" s="4">
        <v>42095</v>
      </c>
      <c r="F689" s="4">
        <v>45047</v>
      </c>
      <c r="G689" s="8" t="s">
        <v>123</v>
      </c>
      <c r="H689" s="5">
        <v>43187</v>
      </c>
      <c r="I689" s="3">
        <v>9</v>
      </c>
      <c r="J689" s="3" t="s">
        <v>107</v>
      </c>
      <c r="K689" s="6" t="s">
        <v>106</v>
      </c>
      <c r="L689" s="6" t="s">
        <v>105</v>
      </c>
      <c r="M689" s="3" t="s">
        <v>112</v>
      </c>
      <c r="N689" s="3" t="s">
        <v>4247</v>
      </c>
      <c r="O689" s="3" t="s">
        <v>4248</v>
      </c>
      <c r="P689" s="2" t="s">
        <v>4249</v>
      </c>
      <c r="Q689" s="2" t="s">
        <v>4216</v>
      </c>
      <c r="R689" s="2" t="s">
        <v>4216</v>
      </c>
    </row>
    <row r="690" spans="1:18" ht="21.6" customHeight="1" x14ac:dyDescent="0.25">
      <c r="A690" s="1">
        <f>IFERROR(IF(B690="","",SUBTOTAL(3,$B$9:$B690)),"-")</f>
        <v>682</v>
      </c>
      <c r="B690" s="2" t="s">
        <v>4250</v>
      </c>
      <c r="C690" s="7" t="s">
        <v>4251</v>
      </c>
      <c r="D690" s="3" t="s">
        <v>122</v>
      </c>
      <c r="E690" s="4">
        <v>40452</v>
      </c>
      <c r="F690" s="4">
        <v>44593</v>
      </c>
      <c r="G690" s="8" t="s">
        <v>4252</v>
      </c>
      <c r="H690" s="5">
        <v>44277</v>
      </c>
      <c r="I690" s="3">
        <v>7</v>
      </c>
      <c r="J690" s="3" t="s">
        <v>103</v>
      </c>
      <c r="K690" s="6" t="s">
        <v>106</v>
      </c>
      <c r="L690" s="6" t="s">
        <v>105</v>
      </c>
      <c r="M690" s="3" t="s">
        <v>114</v>
      </c>
      <c r="N690" s="3" t="s">
        <v>4253</v>
      </c>
      <c r="O690" s="3" t="s">
        <v>4254</v>
      </c>
      <c r="P690" s="2" t="s">
        <v>4255</v>
      </c>
      <c r="Q690" s="2" t="s">
        <v>4216</v>
      </c>
      <c r="R690" s="2" t="s">
        <v>4216</v>
      </c>
    </row>
    <row r="691" spans="1:18" ht="21.6" customHeight="1" x14ac:dyDescent="0.25">
      <c r="A691" s="1">
        <f>IFERROR(IF(B691="","",SUBTOTAL(3,$B$9:$B691)),"-")</f>
        <v>683</v>
      </c>
      <c r="B691" s="2" t="s">
        <v>4256</v>
      </c>
      <c r="C691" s="7" t="s">
        <v>4257</v>
      </c>
      <c r="D691" s="3" t="s">
        <v>122</v>
      </c>
      <c r="E691" s="4">
        <v>41183</v>
      </c>
      <c r="F691" s="4">
        <v>45292</v>
      </c>
      <c r="G691" s="8" t="s">
        <v>4258</v>
      </c>
      <c r="H691" s="5">
        <v>44562</v>
      </c>
      <c r="I691" s="3">
        <v>7</v>
      </c>
      <c r="J691" s="3" t="s">
        <v>107</v>
      </c>
      <c r="K691" s="6" t="s">
        <v>106</v>
      </c>
      <c r="L691" s="6" t="s">
        <v>105</v>
      </c>
      <c r="M691" s="3" t="s">
        <v>114</v>
      </c>
      <c r="N691" s="3" t="s">
        <v>4259</v>
      </c>
      <c r="O691" s="3" t="s">
        <v>4260</v>
      </c>
      <c r="P691" s="2" t="s">
        <v>4261</v>
      </c>
      <c r="Q691" s="2" t="s">
        <v>4216</v>
      </c>
      <c r="R691" s="2" t="s">
        <v>4216</v>
      </c>
    </row>
    <row r="692" spans="1:18" ht="21.6" customHeight="1" x14ac:dyDescent="0.25">
      <c r="A692" s="1">
        <f>IFERROR(IF(B692="","",SUBTOTAL(3,$B$9:$B692)),"-")</f>
        <v>684</v>
      </c>
      <c r="B692" s="2" t="s">
        <v>4262</v>
      </c>
      <c r="C692" s="7" t="s">
        <v>4263</v>
      </c>
      <c r="D692" s="3" t="s">
        <v>113</v>
      </c>
      <c r="E692" s="4">
        <v>42826</v>
      </c>
      <c r="F692" s="4">
        <v>44986</v>
      </c>
      <c r="G692" s="8" t="s">
        <v>4264</v>
      </c>
      <c r="H692" s="5">
        <v>44277</v>
      </c>
      <c r="I692" s="3">
        <v>7</v>
      </c>
      <c r="J692" s="3" t="s">
        <v>107</v>
      </c>
      <c r="K692" s="6" t="s">
        <v>106</v>
      </c>
      <c r="L692" s="6" t="s">
        <v>105</v>
      </c>
      <c r="M692" s="3" t="s">
        <v>114</v>
      </c>
      <c r="N692" s="3" t="s">
        <v>4265</v>
      </c>
      <c r="O692" s="3" t="s">
        <v>4266</v>
      </c>
      <c r="P692" s="2" t="s">
        <v>4267</v>
      </c>
      <c r="Q692" s="2" t="s">
        <v>4216</v>
      </c>
      <c r="R692" s="2" t="s">
        <v>4216</v>
      </c>
    </row>
    <row r="693" spans="1:18" ht="21.6" customHeight="1" x14ac:dyDescent="0.25">
      <c r="A693" s="1">
        <f>IFERROR(IF(B693="","",SUBTOTAL(3,$B$9:$B693)),"-")</f>
        <v>685</v>
      </c>
      <c r="B693" s="2" t="s">
        <v>4268</v>
      </c>
      <c r="C693" s="7" t="s">
        <v>4269</v>
      </c>
      <c r="D693" s="3" t="s">
        <v>113</v>
      </c>
      <c r="E693" s="4">
        <v>44287</v>
      </c>
      <c r="F693" s="4">
        <v>44927</v>
      </c>
      <c r="G693" s="8" t="s">
        <v>4270</v>
      </c>
      <c r="H693" s="5">
        <v>44562</v>
      </c>
      <c r="I693" s="3">
        <v>7</v>
      </c>
      <c r="J693" s="3" t="s">
        <v>107</v>
      </c>
      <c r="K693" s="6" t="s">
        <v>106</v>
      </c>
      <c r="L693" s="6" t="s">
        <v>105</v>
      </c>
      <c r="M693" s="3" t="s">
        <v>114</v>
      </c>
      <c r="N693" s="3" t="s">
        <v>4271</v>
      </c>
      <c r="O693" s="3" t="s">
        <v>4272</v>
      </c>
      <c r="P693" s="2" t="s">
        <v>4273</v>
      </c>
      <c r="Q693" s="2" t="s">
        <v>4216</v>
      </c>
      <c r="R693" s="2" t="s">
        <v>4216</v>
      </c>
    </row>
    <row r="694" spans="1:18" ht="21.6" customHeight="1" x14ac:dyDescent="0.25">
      <c r="A694" s="1">
        <f>IFERROR(IF(B694="","",SUBTOTAL(3,$B$9:$B694)),"-")</f>
        <v>686</v>
      </c>
      <c r="B694" s="2" t="s">
        <v>4274</v>
      </c>
      <c r="C694" s="7" t="s">
        <v>4275</v>
      </c>
      <c r="D694" s="3" t="s">
        <v>110</v>
      </c>
      <c r="E694" s="4">
        <v>44652</v>
      </c>
      <c r="F694" s="4">
        <v>44621</v>
      </c>
      <c r="G694" s="8" t="s">
        <v>121</v>
      </c>
      <c r="H694" s="5">
        <v>44743</v>
      </c>
      <c r="I694" s="3">
        <v>7</v>
      </c>
      <c r="J694" s="3" t="s">
        <v>107</v>
      </c>
      <c r="K694" s="6" t="s">
        <v>104</v>
      </c>
      <c r="L694" s="6" t="s">
        <v>105</v>
      </c>
      <c r="M694" s="3" t="s">
        <v>114</v>
      </c>
      <c r="N694" s="3" t="s">
        <v>4276</v>
      </c>
      <c r="O694" s="3" t="s">
        <v>4277</v>
      </c>
      <c r="P694" s="2" t="s">
        <v>4278</v>
      </c>
      <c r="Q694" s="2" t="s">
        <v>4216</v>
      </c>
      <c r="R694" s="2" t="s">
        <v>4216</v>
      </c>
    </row>
    <row r="695" spans="1:18" ht="21.6" customHeight="1" x14ac:dyDescent="0.25">
      <c r="A695" s="1">
        <f>IFERROR(IF(B695="","",SUBTOTAL(3,$B$9:$B695)),"-")</f>
        <v>687</v>
      </c>
      <c r="B695" s="2" t="s">
        <v>4279</v>
      </c>
      <c r="C695" s="7" t="s">
        <v>4280</v>
      </c>
      <c r="D695" s="3" t="s">
        <v>116</v>
      </c>
      <c r="E695" s="4">
        <v>43922</v>
      </c>
      <c r="F695" s="4">
        <v>45292</v>
      </c>
      <c r="G695" s="8" t="s">
        <v>3704</v>
      </c>
      <c r="H695" s="5">
        <v>44277</v>
      </c>
      <c r="I695" s="3">
        <v>7</v>
      </c>
      <c r="J695" s="3" t="s">
        <v>120</v>
      </c>
      <c r="K695" s="6" t="s">
        <v>106</v>
      </c>
      <c r="L695" s="6" t="s">
        <v>105</v>
      </c>
      <c r="M695" s="3" t="s">
        <v>114</v>
      </c>
      <c r="N695" s="3" t="s">
        <v>4281</v>
      </c>
      <c r="O695" s="3" t="s">
        <v>4282</v>
      </c>
      <c r="P695" s="2" t="s">
        <v>4283</v>
      </c>
      <c r="Q695" s="2" t="s">
        <v>4216</v>
      </c>
      <c r="R695" s="2" t="s">
        <v>4216</v>
      </c>
    </row>
    <row r="696" spans="1:18" ht="21.6" customHeight="1" x14ac:dyDescent="0.25">
      <c r="A696" s="1">
        <f>IFERROR(IF(B696="","",SUBTOTAL(3,$B$9:$B696)),"-")</f>
        <v>688</v>
      </c>
      <c r="B696" s="2" t="s">
        <v>4284</v>
      </c>
      <c r="C696" s="7" t="s">
        <v>4285</v>
      </c>
      <c r="D696" s="3" t="s">
        <v>116</v>
      </c>
      <c r="E696" s="4">
        <v>44287</v>
      </c>
      <c r="F696" s="4">
        <v>44927</v>
      </c>
      <c r="G696" s="8" t="s">
        <v>4286</v>
      </c>
      <c r="H696" s="5">
        <v>44562</v>
      </c>
      <c r="I696" s="3">
        <v>7</v>
      </c>
      <c r="J696" s="3" t="s">
        <v>111</v>
      </c>
      <c r="K696" s="6" t="s">
        <v>104</v>
      </c>
      <c r="L696" s="6" t="s">
        <v>105</v>
      </c>
      <c r="M696" s="3" t="s">
        <v>114</v>
      </c>
      <c r="N696" s="3" t="s">
        <v>4287</v>
      </c>
      <c r="O696" s="3" t="s">
        <v>4288</v>
      </c>
      <c r="P696" s="2" t="s">
        <v>4289</v>
      </c>
      <c r="Q696" s="2" t="s">
        <v>4216</v>
      </c>
      <c r="R696" s="2" t="s">
        <v>4216</v>
      </c>
    </row>
    <row r="697" spans="1:18" ht="21.6" customHeight="1" x14ac:dyDescent="0.25">
      <c r="A697" s="1">
        <f>IFERROR(IF(B697="","",SUBTOTAL(3,$B$9:$B697)),"-")</f>
        <v>689</v>
      </c>
      <c r="B697" s="2" t="s">
        <v>4290</v>
      </c>
      <c r="C697" s="7" t="s">
        <v>4291</v>
      </c>
      <c r="D697" s="3" t="s">
        <v>116</v>
      </c>
      <c r="E697" s="4">
        <v>44287</v>
      </c>
      <c r="F697" s="4">
        <v>45292</v>
      </c>
      <c r="G697" s="8" t="s">
        <v>846</v>
      </c>
      <c r="H697" s="5">
        <v>44927</v>
      </c>
      <c r="I697" s="3">
        <v>5</v>
      </c>
      <c r="J697" s="3" t="s">
        <v>118</v>
      </c>
      <c r="K697" s="6" t="s">
        <v>104</v>
      </c>
      <c r="L697" s="6" t="s">
        <v>105</v>
      </c>
      <c r="M697" s="3" t="s">
        <v>114</v>
      </c>
      <c r="N697" s="3" t="s">
        <v>4292</v>
      </c>
      <c r="O697" s="3" t="s">
        <v>4293</v>
      </c>
      <c r="P697" s="2" t="s">
        <v>4294</v>
      </c>
      <c r="Q697" s="2" t="s">
        <v>4216</v>
      </c>
      <c r="R697" s="2" t="s">
        <v>4216</v>
      </c>
    </row>
    <row r="698" spans="1:18" ht="21.6" customHeight="1" x14ac:dyDescent="0.25">
      <c r="A698" s="1">
        <f>IFERROR(IF(B698="","",SUBTOTAL(3,$B$9:$B698)),"-")</f>
        <v>690</v>
      </c>
      <c r="B698" s="2" t="s">
        <v>4295</v>
      </c>
      <c r="C698" s="7" t="s">
        <v>4296</v>
      </c>
      <c r="D698" s="3" t="s">
        <v>116</v>
      </c>
      <c r="E698" s="4">
        <v>44652</v>
      </c>
      <c r="F698" s="4">
        <v>45200</v>
      </c>
      <c r="G698" s="8" t="s">
        <v>689</v>
      </c>
      <c r="H698" s="5">
        <v>44927</v>
      </c>
      <c r="I698" s="3">
        <v>5</v>
      </c>
      <c r="J698" s="3" t="s">
        <v>118</v>
      </c>
      <c r="K698" s="6" t="s">
        <v>106</v>
      </c>
      <c r="L698" s="6" t="s">
        <v>105</v>
      </c>
      <c r="M698" s="3" t="s">
        <v>114</v>
      </c>
      <c r="N698" s="3" t="s">
        <v>4297</v>
      </c>
      <c r="O698" s="3" t="s">
        <v>4298</v>
      </c>
      <c r="P698" s="2" t="s">
        <v>4299</v>
      </c>
      <c r="Q698" s="2" t="s">
        <v>4216</v>
      </c>
      <c r="R698" s="2" t="s">
        <v>4216</v>
      </c>
    </row>
    <row r="699" spans="1:18" ht="21.6" customHeight="1" x14ac:dyDescent="0.25">
      <c r="A699" s="1">
        <f>IFERROR(IF(B699="","",SUBTOTAL(3,$B$9:$B699)),"-")</f>
        <v>691</v>
      </c>
      <c r="B699" s="2" t="s">
        <v>1671</v>
      </c>
      <c r="C699" s="7" t="s">
        <v>4300</v>
      </c>
      <c r="D699" s="3" t="s">
        <v>116</v>
      </c>
      <c r="E699" s="4">
        <v>45017</v>
      </c>
      <c r="F699" s="4">
        <v>44713</v>
      </c>
      <c r="G699" s="8" t="s">
        <v>4301</v>
      </c>
      <c r="H699" s="5">
        <v>44277</v>
      </c>
      <c r="I699" s="3">
        <v>5</v>
      </c>
      <c r="J699" s="3" t="s">
        <v>118</v>
      </c>
      <c r="K699" s="6" t="s">
        <v>104</v>
      </c>
      <c r="L699" s="6" t="s">
        <v>105</v>
      </c>
      <c r="M699" s="3" t="s">
        <v>114</v>
      </c>
      <c r="N699" s="3" t="s">
        <v>4302</v>
      </c>
      <c r="O699" s="3" t="s">
        <v>4303</v>
      </c>
      <c r="P699" s="2" t="s">
        <v>4304</v>
      </c>
      <c r="Q699" s="2" t="s">
        <v>4216</v>
      </c>
      <c r="R699" s="2" t="s">
        <v>4216</v>
      </c>
    </row>
    <row r="700" spans="1:18" ht="21.6" customHeight="1" x14ac:dyDescent="0.25">
      <c r="A700" s="1">
        <f>IFERROR(IF(B700="","",SUBTOTAL(3,$B$9:$B700)),"-")</f>
        <v>692</v>
      </c>
      <c r="B700" s="2" t="s">
        <v>4305</v>
      </c>
      <c r="C700" s="7" t="s">
        <v>4306</v>
      </c>
      <c r="D700" s="3" t="s">
        <v>582</v>
      </c>
      <c r="E700" s="4">
        <v>43922</v>
      </c>
      <c r="F700" s="4">
        <v>44593</v>
      </c>
      <c r="G700" s="8" t="s">
        <v>4307</v>
      </c>
      <c r="H700" s="5">
        <v>44277</v>
      </c>
      <c r="I700" s="3">
        <v>5</v>
      </c>
      <c r="J700" s="3" t="s">
        <v>118</v>
      </c>
      <c r="K700" s="6" t="s">
        <v>104</v>
      </c>
      <c r="L700" s="6" t="s">
        <v>105</v>
      </c>
      <c r="M700" s="3" t="s">
        <v>114</v>
      </c>
      <c r="N700" s="3" t="s">
        <v>4308</v>
      </c>
      <c r="O700" s="3" t="s">
        <v>4309</v>
      </c>
      <c r="P700" s="2" t="s">
        <v>4310</v>
      </c>
      <c r="Q700" s="2" t="s">
        <v>4216</v>
      </c>
      <c r="R700" s="2" t="s">
        <v>4216</v>
      </c>
    </row>
    <row r="701" spans="1:18" ht="21.6" customHeight="1" x14ac:dyDescent="0.25">
      <c r="A701" s="1">
        <f>IFERROR(IF(B701="","",SUBTOTAL(3,$B$9:$B701)),"-")</f>
        <v>693</v>
      </c>
      <c r="B701" s="2" t="s">
        <v>4311</v>
      </c>
      <c r="C701" s="7" t="s">
        <v>4312</v>
      </c>
      <c r="D701" s="3" t="s">
        <v>119</v>
      </c>
      <c r="E701" s="4">
        <v>45017</v>
      </c>
      <c r="F701" s="4">
        <v>45292</v>
      </c>
      <c r="G701" s="8" t="s">
        <v>4313</v>
      </c>
      <c r="H701" s="5">
        <v>44277</v>
      </c>
      <c r="I701" s="3">
        <v>5</v>
      </c>
      <c r="J701" s="3" t="s">
        <v>118</v>
      </c>
      <c r="K701" s="6" t="s">
        <v>104</v>
      </c>
      <c r="L701" s="6" t="s">
        <v>105</v>
      </c>
      <c r="M701" s="3" t="s">
        <v>114</v>
      </c>
      <c r="N701" s="3" t="s">
        <v>4314</v>
      </c>
      <c r="O701" s="3" t="s">
        <v>4315</v>
      </c>
      <c r="P701" s="2" t="s">
        <v>4316</v>
      </c>
      <c r="Q701" s="2" t="s">
        <v>4216</v>
      </c>
      <c r="R701" s="2" t="s">
        <v>4216</v>
      </c>
    </row>
    <row r="702" spans="1:18" ht="21.6" customHeight="1" x14ac:dyDescent="0.25">
      <c r="A702" s="1">
        <f>IFERROR(IF(B702="","",SUBTOTAL(3,$B$9:$B702)),"-")</f>
        <v>694</v>
      </c>
      <c r="B702" s="2" t="s">
        <v>4317</v>
      </c>
      <c r="C702" s="7" t="s">
        <v>4318</v>
      </c>
      <c r="D702" s="3" t="s">
        <v>119</v>
      </c>
      <c r="E702" s="4">
        <v>45017</v>
      </c>
      <c r="F702" s="4">
        <v>44927</v>
      </c>
      <c r="G702" s="8" t="s">
        <v>117</v>
      </c>
      <c r="H702" s="5">
        <v>44277</v>
      </c>
      <c r="I702" s="3">
        <v>5</v>
      </c>
      <c r="J702" s="3" t="s">
        <v>118</v>
      </c>
      <c r="K702" s="6" t="s">
        <v>104</v>
      </c>
      <c r="L702" s="6" t="s">
        <v>105</v>
      </c>
      <c r="M702" s="3" t="s">
        <v>114</v>
      </c>
      <c r="N702" s="3" t="s">
        <v>4319</v>
      </c>
      <c r="O702" s="3" t="s">
        <v>4320</v>
      </c>
      <c r="P702" s="2" t="s">
        <v>4321</v>
      </c>
      <c r="Q702" s="2" t="s">
        <v>4216</v>
      </c>
      <c r="R702" s="2" t="s">
        <v>4216</v>
      </c>
    </row>
    <row r="703" spans="1:18" ht="21.6" customHeight="1" x14ac:dyDescent="0.25">
      <c r="A703" s="1">
        <f>IFERROR(IF(B703="","",SUBTOTAL(3,$B$9:$B703)),"-")</f>
        <v>695</v>
      </c>
      <c r="B703" s="2" t="s">
        <v>4322</v>
      </c>
      <c r="C703" s="7" t="s">
        <v>4323</v>
      </c>
      <c r="D703" s="3" t="s">
        <v>113</v>
      </c>
      <c r="E703" s="4">
        <v>45017</v>
      </c>
      <c r="F703" s="4">
        <v>45292</v>
      </c>
      <c r="G703" s="8" t="s">
        <v>2296</v>
      </c>
      <c r="H703" s="5">
        <v>44351</v>
      </c>
      <c r="I703" s="3">
        <v>9</v>
      </c>
      <c r="J703" s="3" t="s">
        <v>103</v>
      </c>
      <c r="K703" s="6" t="s">
        <v>104</v>
      </c>
      <c r="L703" s="6" t="s">
        <v>105</v>
      </c>
      <c r="M703" s="3" t="s">
        <v>112</v>
      </c>
      <c r="N703" s="3" t="s">
        <v>4324</v>
      </c>
      <c r="O703" s="3" t="s">
        <v>4325</v>
      </c>
      <c r="P703" s="2" t="s">
        <v>4326</v>
      </c>
      <c r="Q703" s="2" t="s">
        <v>4216</v>
      </c>
      <c r="R703" s="2" t="s">
        <v>4327</v>
      </c>
    </row>
    <row r="704" spans="1:18" ht="21.6" customHeight="1" x14ac:dyDescent="0.25">
      <c r="A704" s="1">
        <f>IFERROR(IF(B704="","",SUBTOTAL(3,$B$9:$B704)),"-")</f>
        <v>696</v>
      </c>
      <c r="B704" s="2" t="s">
        <v>4328</v>
      </c>
      <c r="C704" s="7" t="s">
        <v>4329</v>
      </c>
      <c r="D704" s="3" t="s">
        <v>113</v>
      </c>
      <c r="E704" s="4">
        <v>43009</v>
      </c>
      <c r="F704" s="4">
        <v>45200</v>
      </c>
      <c r="G704" s="8" t="s">
        <v>1132</v>
      </c>
      <c r="H704" s="5">
        <v>44407</v>
      </c>
      <c r="I704" s="3">
        <v>8</v>
      </c>
      <c r="J704" s="3" t="s">
        <v>118</v>
      </c>
      <c r="K704" s="6" t="s">
        <v>104</v>
      </c>
      <c r="L704" s="6" t="s">
        <v>105</v>
      </c>
      <c r="M704" s="3" t="s">
        <v>125</v>
      </c>
      <c r="N704" s="3" t="s">
        <v>4330</v>
      </c>
      <c r="O704" s="3" t="s">
        <v>4331</v>
      </c>
      <c r="P704" s="2" t="s">
        <v>4332</v>
      </c>
      <c r="Q704" s="2" t="s">
        <v>4216</v>
      </c>
      <c r="R704" s="2" t="s">
        <v>4327</v>
      </c>
    </row>
    <row r="705" spans="1:18" ht="21.6" customHeight="1" x14ac:dyDescent="0.25">
      <c r="A705" s="1">
        <f>IFERROR(IF(B705="","",SUBTOTAL(3,$B$9:$B705)),"-")</f>
        <v>697</v>
      </c>
      <c r="B705" s="2" t="s">
        <v>4333</v>
      </c>
      <c r="C705" s="7" t="s">
        <v>4334</v>
      </c>
      <c r="D705" s="3" t="s">
        <v>113</v>
      </c>
      <c r="E705" s="4">
        <v>43191</v>
      </c>
      <c r="F705" s="4">
        <v>44652</v>
      </c>
      <c r="G705" s="8" t="s">
        <v>2296</v>
      </c>
      <c r="H705" s="5">
        <v>43118</v>
      </c>
      <c r="I705" s="3">
        <v>9</v>
      </c>
      <c r="J705" s="3" t="s">
        <v>107</v>
      </c>
      <c r="K705" s="6" t="s">
        <v>104</v>
      </c>
      <c r="L705" s="6" t="s">
        <v>105</v>
      </c>
      <c r="M705" s="3" t="s">
        <v>112</v>
      </c>
      <c r="N705" s="3" t="s">
        <v>4335</v>
      </c>
      <c r="O705" s="3" t="s">
        <v>4336</v>
      </c>
      <c r="P705" s="2" t="s">
        <v>4337</v>
      </c>
      <c r="Q705" s="2" t="s">
        <v>4216</v>
      </c>
      <c r="R705" s="2" t="s">
        <v>4338</v>
      </c>
    </row>
    <row r="706" spans="1:18" ht="21.6" customHeight="1" x14ac:dyDescent="0.25">
      <c r="A706" s="1">
        <f>IFERROR(IF(B706="","",SUBTOTAL(3,$B$9:$B706)),"-")</f>
        <v>698</v>
      </c>
      <c r="B706" s="2" t="s">
        <v>4339</v>
      </c>
      <c r="C706" s="7" t="s">
        <v>4340</v>
      </c>
      <c r="D706" s="3" t="s">
        <v>113</v>
      </c>
      <c r="E706" s="4">
        <v>43739</v>
      </c>
      <c r="F706" s="4">
        <v>44621</v>
      </c>
      <c r="G706" s="8" t="s">
        <v>1132</v>
      </c>
      <c r="H706" s="5">
        <v>44505</v>
      </c>
      <c r="I706" s="3">
        <v>8</v>
      </c>
      <c r="J706" s="3" t="s">
        <v>107</v>
      </c>
      <c r="K706" s="6" t="s">
        <v>106</v>
      </c>
      <c r="L706" s="6" t="s">
        <v>105</v>
      </c>
      <c r="M706" s="3" t="s">
        <v>125</v>
      </c>
      <c r="N706" s="3" t="s">
        <v>4341</v>
      </c>
      <c r="O706" s="3" t="s">
        <v>4342</v>
      </c>
      <c r="P706" s="2" t="s">
        <v>4343</v>
      </c>
      <c r="Q706" s="2" t="s">
        <v>4216</v>
      </c>
      <c r="R706" s="2" t="s">
        <v>4338</v>
      </c>
    </row>
    <row r="707" spans="1:18" ht="21.6" customHeight="1" x14ac:dyDescent="0.25">
      <c r="A707" s="1">
        <f>IFERROR(IF(B707="","",SUBTOTAL(3,$B$9:$B707)),"-")</f>
        <v>699</v>
      </c>
      <c r="B707" s="2" t="s">
        <v>4344</v>
      </c>
      <c r="C707" s="7" t="s">
        <v>4345</v>
      </c>
      <c r="D707" s="3" t="s">
        <v>113</v>
      </c>
      <c r="E707" s="4">
        <v>43191</v>
      </c>
      <c r="F707" s="4">
        <v>44743</v>
      </c>
      <c r="G707" s="8" t="s">
        <v>4346</v>
      </c>
      <c r="H707" s="5">
        <v>44562</v>
      </c>
      <c r="I707" s="3">
        <v>7</v>
      </c>
      <c r="J707" s="3" t="s">
        <v>107</v>
      </c>
      <c r="K707" s="6" t="s">
        <v>106</v>
      </c>
      <c r="L707" s="6" t="s">
        <v>105</v>
      </c>
      <c r="M707" s="3" t="s">
        <v>114</v>
      </c>
      <c r="N707" s="3" t="s">
        <v>4347</v>
      </c>
      <c r="O707" s="3" t="s">
        <v>4348</v>
      </c>
      <c r="P707" s="2" t="s">
        <v>4349</v>
      </c>
      <c r="Q707" s="2" t="s">
        <v>4216</v>
      </c>
      <c r="R707" s="2" t="s">
        <v>4338</v>
      </c>
    </row>
    <row r="708" spans="1:18" ht="21.6" customHeight="1" x14ac:dyDescent="0.25">
      <c r="A708" s="1">
        <f>IFERROR(IF(B708="","",SUBTOTAL(3,$B$9:$B708)),"-")</f>
        <v>700</v>
      </c>
      <c r="B708" s="2" t="s">
        <v>4350</v>
      </c>
      <c r="C708" s="7" t="s">
        <v>4351</v>
      </c>
      <c r="D708" s="3" t="s">
        <v>1007</v>
      </c>
      <c r="E708" s="4">
        <v>44105</v>
      </c>
      <c r="F708" s="4">
        <v>44986</v>
      </c>
      <c r="G708" s="8" t="s">
        <v>4352</v>
      </c>
      <c r="H708" s="5">
        <v>44277</v>
      </c>
      <c r="I708" s="3">
        <v>5</v>
      </c>
      <c r="J708" s="3" t="s">
        <v>118</v>
      </c>
      <c r="K708" s="6" t="s">
        <v>104</v>
      </c>
      <c r="L708" s="6" t="s">
        <v>105</v>
      </c>
      <c r="M708" s="3" t="s">
        <v>114</v>
      </c>
      <c r="N708" s="3" t="s">
        <v>4353</v>
      </c>
      <c r="O708" s="3" t="s">
        <v>4354</v>
      </c>
      <c r="P708" s="2" t="s">
        <v>4355</v>
      </c>
      <c r="Q708" s="2" t="s">
        <v>4216</v>
      </c>
      <c r="R708" s="2" t="s">
        <v>4338</v>
      </c>
    </row>
    <row r="709" spans="1:18" ht="21.6" customHeight="1" x14ac:dyDescent="0.25">
      <c r="A709" s="1">
        <f>IFERROR(IF(B709="","",SUBTOTAL(3,$B$9:$B709)),"-")</f>
        <v>701</v>
      </c>
      <c r="B709" s="2" t="s">
        <v>4356</v>
      </c>
      <c r="C709" s="7" t="s">
        <v>4357</v>
      </c>
      <c r="D709" s="3" t="s">
        <v>122</v>
      </c>
      <c r="E709" s="4">
        <v>44287</v>
      </c>
      <c r="F709" s="4">
        <v>44927</v>
      </c>
      <c r="G709" s="8" t="s">
        <v>2296</v>
      </c>
      <c r="H709" s="5">
        <v>44280</v>
      </c>
      <c r="I709" s="3">
        <v>9</v>
      </c>
      <c r="J709" s="3" t="s">
        <v>107</v>
      </c>
      <c r="K709" s="6" t="s">
        <v>106</v>
      </c>
      <c r="L709" s="6" t="s">
        <v>105</v>
      </c>
      <c r="M709" s="3" t="s">
        <v>112</v>
      </c>
      <c r="N709" s="3" t="s">
        <v>4358</v>
      </c>
      <c r="O709" s="3" t="s">
        <v>4359</v>
      </c>
      <c r="P709" s="2" t="s">
        <v>4360</v>
      </c>
      <c r="Q709" s="2" t="s">
        <v>4216</v>
      </c>
      <c r="R709" s="2" t="s">
        <v>4361</v>
      </c>
    </row>
    <row r="710" spans="1:18" ht="21.6" customHeight="1" x14ac:dyDescent="0.25">
      <c r="A710" s="1">
        <f>IFERROR(IF(B710="","",SUBTOTAL(3,$B$9:$B710)),"-")</f>
        <v>702</v>
      </c>
      <c r="B710" s="2" t="s">
        <v>4362</v>
      </c>
      <c r="C710" s="7" t="s">
        <v>4363</v>
      </c>
      <c r="D710" s="3" t="s">
        <v>110</v>
      </c>
      <c r="E710" s="4">
        <v>44287</v>
      </c>
      <c r="F710" s="4">
        <v>44927</v>
      </c>
      <c r="G710" s="8" t="s">
        <v>1132</v>
      </c>
      <c r="H710" s="5">
        <v>44678</v>
      </c>
      <c r="I710" s="3">
        <v>8</v>
      </c>
      <c r="J710" s="3" t="s">
        <v>107</v>
      </c>
      <c r="K710" s="6" t="s">
        <v>104</v>
      </c>
      <c r="L710" s="6" t="s">
        <v>105</v>
      </c>
      <c r="M710" s="3" t="s">
        <v>125</v>
      </c>
      <c r="N710" s="3" t="s">
        <v>4364</v>
      </c>
      <c r="O710" s="3" t="s">
        <v>4365</v>
      </c>
      <c r="P710" s="2" t="s">
        <v>4366</v>
      </c>
      <c r="Q710" s="2" t="s">
        <v>4216</v>
      </c>
      <c r="R710" s="2" t="s">
        <v>4361</v>
      </c>
    </row>
    <row r="711" spans="1:18" ht="21.6" customHeight="1" x14ac:dyDescent="0.25">
      <c r="A711" s="1">
        <f>IFERROR(IF(B711="","",SUBTOTAL(3,$B$9:$B711)),"-")</f>
        <v>703</v>
      </c>
      <c r="B711" s="2" t="s">
        <v>4367</v>
      </c>
      <c r="C711" s="7" t="s">
        <v>4368</v>
      </c>
      <c r="D711" s="3" t="s">
        <v>110</v>
      </c>
      <c r="E711" s="4">
        <v>45200</v>
      </c>
      <c r="F711" s="4">
        <v>44927</v>
      </c>
      <c r="G711" s="8" t="s">
        <v>2296</v>
      </c>
      <c r="H711" s="5">
        <v>44678</v>
      </c>
      <c r="I711" s="3">
        <v>9</v>
      </c>
      <c r="J711" s="3" t="s">
        <v>107</v>
      </c>
      <c r="K711" s="6" t="s">
        <v>104</v>
      </c>
      <c r="L711" s="6" t="s">
        <v>105</v>
      </c>
      <c r="M711" s="3" t="s">
        <v>112</v>
      </c>
      <c r="N711" s="3" t="s">
        <v>4369</v>
      </c>
      <c r="O711" s="3" t="s">
        <v>4370</v>
      </c>
      <c r="P711" s="2" t="s">
        <v>4371</v>
      </c>
      <c r="Q711" s="2" t="s">
        <v>4216</v>
      </c>
      <c r="R711" s="2" t="s">
        <v>4372</v>
      </c>
    </row>
    <row r="712" spans="1:18" ht="21.6" customHeight="1" x14ac:dyDescent="0.25">
      <c r="A712" s="1">
        <f>IFERROR(IF(B712="","",SUBTOTAL(3,$B$9:$B712)),"-")</f>
        <v>704</v>
      </c>
      <c r="B712" s="2" t="s">
        <v>4373</v>
      </c>
      <c r="C712" s="7" t="s">
        <v>4374</v>
      </c>
      <c r="D712" s="3" t="s">
        <v>110</v>
      </c>
      <c r="E712" s="4">
        <v>45200</v>
      </c>
      <c r="F712" s="4">
        <v>45292</v>
      </c>
      <c r="G712" s="8" t="s">
        <v>1132</v>
      </c>
      <c r="H712" s="5">
        <v>44280</v>
      </c>
      <c r="I712" s="3">
        <v>8</v>
      </c>
      <c r="J712" s="3" t="s">
        <v>107</v>
      </c>
      <c r="K712" s="6" t="s">
        <v>106</v>
      </c>
      <c r="L712" s="6" t="s">
        <v>105</v>
      </c>
      <c r="M712" s="3" t="s">
        <v>125</v>
      </c>
      <c r="N712" s="3" t="s">
        <v>4375</v>
      </c>
      <c r="O712" s="3" t="s">
        <v>4376</v>
      </c>
      <c r="P712" s="2" t="s">
        <v>4377</v>
      </c>
      <c r="Q712" s="2" t="s">
        <v>4216</v>
      </c>
      <c r="R712" s="2" t="s">
        <v>4372</v>
      </c>
    </row>
    <row r="713" spans="1:18" ht="21.6" customHeight="1" x14ac:dyDescent="0.25">
      <c r="A713" s="1">
        <f>IFERROR(IF(B713="","",SUBTOTAL(3,$B$9:$B713)),"-")</f>
        <v>705</v>
      </c>
      <c r="B713" s="2" t="s">
        <v>4378</v>
      </c>
      <c r="C713" s="7" t="s">
        <v>4379</v>
      </c>
      <c r="D713" s="3" t="s">
        <v>116</v>
      </c>
      <c r="E713" s="4">
        <v>44835</v>
      </c>
      <c r="F713" s="4">
        <v>44927</v>
      </c>
      <c r="G713" s="8" t="s">
        <v>4380</v>
      </c>
      <c r="H713" s="5">
        <v>44927</v>
      </c>
      <c r="I713" s="3">
        <v>7</v>
      </c>
      <c r="J713" s="3" t="s">
        <v>107</v>
      </c>
      <c r="K713" s="6" t="s">
        <v>104</v>
      </c>
      <c r="L713" s="6" t="s">
        <v>105</v>
      </c>
      <c r="M713" s="3" t="s">
        <v>114</v>
      </c>
      <c r="N713" s="3" t="s">
        <v>4381</v>
      </c>
      <c r="O713" s="3" t="s">
        <v>4382</v>
      </c>
      <c r="P713" s="2" t="s">
        <v>4383</v>
      </c>
      <c r="Q713" s="2" t="s">
        <v>4216</v>
      </c>
      <c r="R713" s="2" t="s">
        <v>4372</v>
      </c>
    </row>
    <row r="714" spans="1:18" ht="21.6" customHeight="1" x14ac:dyDescent="0.25">
      <c r="A714" s="1">
        <f>IFERROR(IF(B714="","",SUBTOTAL(3,$B$9:$B714)),"-")</f>
        <v>706</v>
      </c>
      <c r="B714" s="2" t="s">
        <v>4384</v>
      </c>
      <c r="C714" s="7" t="s">
        <v>4385</v>
      </c>
      <c r="D714" s="3" t="s">
        <v>618</v>
      </c>
      <c r="E714" s="4">
        <v>45200</v>
      </c>
      <c r="F714" s="4">
        <v>45292</v>
      </c>
      <c r="G714" s="8" t="s">
        <v>1563</v>
      </c>
      <c r="H714" s="5">
        <v>44277</v>
      </c>
      <c r="I714" s="3">
        <v>1</v>
      </c>
      <c r="J714" s="3" t="s">
        <v>620</v>
      </c>
      <c r="K714" s="6" t="s">
        <v>104</v>
      </c>
      <c r="L714" s="6" t="s">
        <v>105</v>
      </c>
      <c r="M714" s="3" t="s">
        <v>114</v>
      </c>
      <c r="N714" s="3" t="s">
        <v>4386</v>
      </c>
      <c r="O714" s="3" t="s">
        <v>4387</v>
      </c>
      <c r="P714" s="2" t="s">
        <v>4388</v>
      </c>
      <c r="Q714" s="2" t="s">
        <v>4216</v>
      </c>
      <c r="R714" s="2" t="s">
        <v>4372</v>
      </c>
    </row>
    <row r="715" spans="1:18" ht="21.6" customHeight="1" x14ac:dyDescent="0.25">
      <c r="A715" s="1">
        <f>IFERROR(IF(B715="","",SUBTOTAL(3,$B$9:$B715)),"-")</f>
        <v>707</v>
      </c>
      <c r="B715" s="2" t="s">
        <v>4389</v>
      </c>
      <c r="C715" s="7" t="s">
        <v>4390</v>
      </c>
      <c r="D715" s="3" t="s">
        <v>122</v>
      </c>
      <c r="E715" s="4">
        <v>44287</v>
      </c>
      <c r="F715" s="4">
        <v>44593</v>
      </c>
      <c r="G715" s="8" t="s">
        <v>2296</v>
      </c>
      <c r="H715" s="5">
        <v>43194</v>
      </c>
      <c r="I715" s="3">
        <v>9</v>
      </c>
      <c r="J715" s="3" t="s">
        <v>103</v>
      </c>
      <c r="K715" s="6" t="s">
        <v>104</v>
      </c>
      <c r="L715" s="6" t="s">
        <v>105</v>
      </c>
      <c r="M715" s="3" t="s">
        <v>112</v>
      </c>
      <c r="N715" s="3" t="s">
        <v>4391</v>
      </c>
      <c r="O715" s="3" t="s">
        <v>4392</v>
      </c>
      <c r="P715" s="2" t="s">
        <v>4393</v>
      </c>
      <c r="Q715" s="2" t="s">
        <v>4216</v>
      </c>
      <c r="R715" s="2" t="s">
        <v>4394</v>
      </c>
    </row>
    <row r="716" spans="1:18" ht="21.6" customHeight="1" x14ac:dyDescent="0.25">
      <c r="A716" s="1">
        <f>IFERROR(IF(B716="","",SUBTOTAL(3,$B$9:$B716)),"-")</f>
        <v>708</v>
      </c>
      <c r="B716" s="2" t="s">
        <v>4395</v>
      </c>
      <c r="C716" s="7" t="s">
        <v>4396</v>
      </c>
      <c r="D716" s="3" t="s">
        <v>115</v>
      </c>
      <c r="E716" s="4">
        <v>44287</v>
      </c>
      <c r="F716" s="4">
        <v>44927</v>
      </c>
      <c r="G716" s="8" t="s">
        <v>1132</v>
      </c>
      <c r="H716" s="5">
        <v>44678</v>
      </c>
      <c r="I716" s="3">
        <v>8</v>
      </c>
      <c r="J716" s="3" t="s">
        <v>111</v>
      </c>
      <c r="K716" s="6" t="s">
        <v>104</v>
      </c>
      <c r="L716" s="6" t="s">
        <v>105</v>
      </c>
      <c r="M716" s="3" t="s">
        <v>125</v>
      </c>
      <c r="N716" s="3" t="s">
        <v>4397</v>
      </c>
      <c r="O716" s="3" t="s">
        <v>4398</v>
      </c>
      <c r="P716" s="2" t="s">
        <v>4399</v>
      </c>
      <c r="Q716" s="2" t="s">
        <v>4216</v>
      </c>
      <c r="R716" s="2" t="s">
        <v>4394</v>
      </c>
    </row>
    <row r="717" spans="1:18" ht="21.6" customHeight="1" x14ac:dyDescent="0.25">
      <c r="A717" s="1">
        <f>IFERROR(IF(B717="","",SUBTOTAL(3,$B$9:$B717)),"-")</f>
        <v>709</v>
      </c>
      <c r="B717" s="2" t="s">
        <v>4400</v>
      </c>
      <c r="C717" s="7" t="s">
        <v>4401</v>
      </c>
      <c r="D717" s="3" t="s">
        <v>108</v>
      </c>
      <c r="E717" s="4">
        <v>44652</v>
      </c>
      <c r="F717" s="4">
        <v>44835</v>
      </c>
      <c r="G717" s="8" t="s">
        <v>129</v>
      </c>
      <c r="H717" s="5">
        <v>44470</v>
      </c>
      <c r="I717" s="3">
        <v>12</v>
      </c>
      <c r="J717" s="3" t="s">
        <v>103</v>
      </c>
      <c r="K717" s="6" t="s">
        <v>104</v>
      </c>
      <c r="L717" s="6" t="s">
        <v>105</v>
      </c>
      <c r="M717" s="3" t="s">
        <v>109</v>
      </c>
      <c r="N717" s="3" t="s">
        <v>4402</v>
      </c>
      <c r="O717" s="3" t="s">
        <v>4403</v>
      </c>
      <c r="P717" s="2" t="s">
        <v>4404</v>
      </c>
      <c r="Q717" s="2" t="s">
        <v>4405</v>
      </c>
      <c r="R717" s="2" t="s">
        <v>4405</v>
      </c>
    </row>
    <row r="718" spans="1:18" ht="21.6" customHeight="1" x14ac:dyDescent="0.25">
      <c r="A718" s="1">
        <f>IFERROR(IF(B718="","",SUBTOTAL(3,$B$9:$B718)),"-")</f>
        <v>710</v>
      </c>
      <c r="B718" s="2" t="s">
        <v>4406</v>
      </c>
      <c r="C718" s="7" t="s">
        <v>4407</v>
      </c>
      <c r="D718" s="3" t="s">
        <v>113</v>
      </c>
      <c r="E718" s="4">
        <v>42826</v>
      </c>
      <c r="F718" s="4">
        <v>45200</v>
      </c>
      <c r="G718" s="8" t="s">
        <v>130</v>
      </c>
      <c r="H718" s="5">
        <v>44678</v>
      </c>
      <c r="I718" s="3">
        <v>11</v>
      </c>
      <c r="J718" s="3" t="s">
        <v>111</v>
      </c>
      <c r="K718" s="6" t="s">
        <v>106</v>
      </c>
      <c r="L718" s="6" t="s">
        <v>105</v>
      </c>
      <c r="M718" s="3" t="s">
        <v>124</v>
      </c>
      <c r="N718" s="3" t="s">
        <v>4408</v>
      </c>
      <c r="O718" s="3" t="s">
        <v>4409</v>
      </c>
      <c r="P718" s="2" t="s">
        <v>4410</v>
      </c>
      <c r="Q718" s="2" t="s">
        <v>4405</v>
      </c>
      <c r="R718" s="2" t="s">
        <v>4405</v>
      </c>
    </row>
    <row r="719" spans="1:18" ht="21.6" customHeight="1" x14ac:dyDescent="0.25">
      <c r="A719" s="1">
        <f>IFERROR(IF(B719="","",SUBTOTAL(3,$B$9:$B719)),"-")</f>
        <v>711</v>
      </c>
      <c r="B719" s="2" t="s">
        <v>4411</v>
      </c>
      <c r="C719" s="7" t="s">
        <v>4412</v>
      </c>
      <c r="D719" s="3" t="s">
        <v>122</v>
      </c>
      <c r="E719" s="4">
        <v>45017</v>
      </c>
      <c r="F719" s="4">
        <v>45292</v>
      </c>
      <c r="G719" s="8" t="s">
        <v>131</v>
      </c>
      <c r="H719" s="5">
        <v>43833</v>
      </c>
      <c r="I719" s="3">
        <v>8</v>
      </c>
      <c r="J719" s="3" t="s">
        <v>103</v>
      </c>
      <c r="K719" s="6" t="s">
        <v>104</v>
      </c>
      <c r="L719" s="6" t="s">
        <v>105</v>
      </c>
      <c r="M719" s="3" t="s">
        <v>112</v>
      </c>
      <c r="N719" s="3" t="s">
        <v>4413</v>
      </c>
      <c r="O719" s="3" t="s">
        <v>4414</v>
      </c>
      <c r="P719" s="2" t="s">
        <v>4415</v>
      </c>
      <c r="Q719" s="2" t="s">
        <v>4405</v>
      </c>
      <c r="R719" s="2" t="s">
        <v>4405</v>
      </c>
    </row>
    <row r="720" spans="1:18" ht="21.6" customHeight="1" x14ac:dyDescent="0.25">
      <c r="A720" s="1">
        <f>IFERROR(IF(B720="","",SUBTOTAL(3,$B$9:$B720)),"-")</f>
        <v>712</v>
      </c>
      <c r="B720" s="2" t="s">
        <v>4416</v>
      </c>
      <c r="C720" s="7" t="s">
        <v>4417</v>
      </c>
      <c r="D720" s="3" t="s">
        <v>113</v>
      </c>
      <c r="E720" s="4">
        <v>45017</v>
      </c>
      <c r="F720" s="4">
        <v>44652</v>
      </c>
      <c r="G720" s="8" t="s">
        <v>132</v>
      </c>
      <c r="H720" s="5">
        <v>44561</v>
      </c>
      <c r="I720" s="3">
        <v>8</v>
      </c>
      <c r="J720" s="3" t="s">
        <v>107</v>
      </c>
      <c r="K720" s="6" t="s">
        <v>104</v>
      </c>
      <c r="L720" s="6" t="s">
        <v>105</v>
      </c>
      <c r="M720" s="3" t="s">
        <v>112</v>
      </c>
      <c r="N720" s="3" t="s">
        <v>4418</v>
      </c>
      <c r="O720" s="3" t="s">
        <v>4419</v>
      </c>
      <c r="P720" s="2" t="s">
        <v>4420</v>
      </c>
      <c r="Q720" s="2" t="s">
        <v>4405</v>
      </c>
      <c r="R720" s="2" t="s">
        <v>4405</v>
      </c>
    </row>
    <row r="721" spans="1:18" ht="21.6" customHeight="1" x14ac:dyDescent="0.25">
      <c r="A721" s="1">
        <f>IFERROR(IF(B721="","",SUBTOTAL(3,$B$9:$B721)),"-")</f>
        <v>713</v>
      </c>
      <c r="B721" s="2" t="s">
        <v>4421</v>
      </c>
      <c r="C721" s="7" t="s">
        <v>4422</v>
      </c>
      <c r="D721" s="3" t="s">
        <v>113</v>
      </c>
      <c r="E721" s="4">
        <v>38808</v>
      </c>
      <c r="F721" s="4">
        <v>44621</v>
      </c>
      <c r="G721" s="8" t="s">
        <v>133</v>
      </c>
      <c r="H721" s="5">
        <v>43833</v>
      </c>
      <c r="I721" s="3">
        <v>8</v>
      </c>
      <c r="J721" s="3" t="s">
        <v>107</v>
      </c>
      <c r="K721" s="6" t="s">
        <v>106</v>
      </c>
      <c r="L721" s="6" t="s">
        <v>105</v>
      </c>
      <c r="M721" s="3" t="s">
        <v>112</v>
      </c>
      <c r="N721" s="3" t="s">
        <v>4423</v>
      </c>
      <c r="O721" s="3" t="s">
        <v>4424</v>
      </c>
      <c r="P721" s="2" t="s">
        <v>4425</v>
      </c>
      <c r="Q721" s="2" t="s">
        <v>4405</v>
      </c>
      <c r="R721" s="2" t="s">
        <v>4405</v>
      </c>
    </row>
    <row r="722" spans="1:18" ht="21.6" customHeight="1" x14ac:dyDescent="0.25">
      <c r="A722" s="1">
        <f>IFERROR(IF(B722="","",SUBTOTAL(3,$B$9:$B722)),"-")</f>
        <v>714</v>
      </c>
      <c r="B722" s="2" t="s">
        <v>4426</v>
      </c>
      <c r="C722" s="7" t="s">
        <v>4427</v>
      </c>
      <c r="D722" s="3" t="s">
        <v>115</v>
      </c>
      <c r="E722" s="4">
        <v>44105</v>
      </c>
      <c r="F722" s="4">
        <v>44805</v>
      </c>
      <c r="G722" s="8" t="s">
        <v>123</v>
      </c>
      <c r="H722" s="5">
        <v>44567</v>
      </c>
      <c r="I722" s="3">
        <v>8</v>
      </c>
      <c r="J722" s="3" t="s">
        <v>111</v>
      </c>
      <c r="K722" s="6" t="s">
        <v>106</v>
      </c>
      <c r="L722" s="6" t="s">
        <v>105</v>
      </c>
      <c r="M722" s="3" t="s">
        <v>125</v>
      </c>
      <c r="N722" s="3" t="s">
        <v>4428</v>
      </c>
      <c r="O722" s="3" t="s">
        <v>4429</v>
      </c>
      <c r="P722" s="2" t="s">
        <v>4430</v>
      </c>
      <c r="Q722" s="2" t="s">
        <v>4405</v>
      </c>
      <c r="R722" s="2" t="s">
        <v>4405</v>
      </c>
    </row>
    <row r="723" spans="1:18" ht="21.6" customHeight="1" x14ac:dyDescent="0.25">
      <c r="A723" s="1">
        <f>IFERROR(IF(B723="","",SUBTOTAL(3,$B$9:$B723)),"-")</f>
        <v>715</v>
      </c>
      <c r="B723" s="2" t="s">
        <v>4431</v>
      </c>
      <c r="C723" s="7" t="s">
        <v>4432</v>
      </c>
      <c r="D723" s="3" t="s">
        <v>115</v>
      </c>
      <c r="E723" s="4">
        <v>44652</v>
      </c>
      <c r="F723" s="4">
        <v>45292</v>
      </c>
      <c r="G723" s="8" t="s">
        <v>126</v>
      </c>
      <c r="H723" s="5">
        <v>44810</v>
      </c>
      <c r="I723" s="3">
        <v>8</v>
      </c>
      <c r="J723" s="3" t="s">
        <v>103</v>
      </c>
      <c r="K723" s="6" t="s">
        <v>106</v>
      </c>
      <c r="L723" s="6" t="s">
        <v>105</v>
      </c>
      <c r="M723" s="3" t="s">
        <v>125</v>
      </c>
      <c r="N723" s="3" t="s">
        <v>4433</v>
      </c>
      <c r="O723" s="3" t="s">
        <v>4434</v>
      </c>
      <c r="P723" s="2" t="s">
        <v>4435</v>
      </c>
      <c r="Q723" s="2" t="s">
        <v>4405</v>
      </c>
      <c r="R723" s="2" t="s">
        <v>4405</v>
      </c>
    </row>
    <row r="724" spans="1:18" ht="21.6" customHeight="1" x14ac:dyDescent="0.25">
      <c r="A724" s="1">
        <f>IFERROR(IF(B724="","",SUBTOTAL(3,$B$9:$B724)),"-")</f>
        <v>716</v>
      </c>
      <c r="B724" s="2" t="s">
        <v>4436</v>
      </c>
      <c r="C724" s="7" t="s">
        <v>4437</v>
      </c>
      <c r="D724" s="3" t="s">
        <v>582</v>
      </c>
      <c r="E724" s="4">
        <v>43739</v>
      </c>
      <c r="F724" s="4">
        <v>44835</v>
      </c>
      <c r="G724" s="8" t="s">
        <v>117</v>
      </c>
      <c r="H724" s="5">
        <v>45108</v>
      </c>
      <c r="I724" s="3">
        <v>5</v>
      </c>
      <c r="J724" s="3" t="s">
        <v>118</v>
      </c>
      <c r="K724" s="6" t="s">
        <v>104</v>
      </c>
      <c r="L724" s="6" t="s">
        <v>105</v>
      </c>
      <c r="M724" s="3" t="s">
        <v>114</v>
      </c>
      <c r="N724" s="3" t="s">
        <v>4438</v>
      </c>
      <c r="O724" s="3" t="s">
        <v>4439</v>
      </c>
      <c r="P724" s="2" t="s">
        <v>4440</v>
      </c>
      <c r="Q724" s="2" t="s">
        <v>4405</v>
      </c>
      <c r="R724" s="2" t="s">
        <v>4405</v>
      </c>
    </row>
    <row r="725" spans="1:18" ht="21.6" customHeight="1" x14ac:dyDescent="0.25">
      <c r="A725" s="1">
        <f>IFERROR(IF(B725="","",SUBTOTAL(3,$B$9:$B725)),"-")</f>
        <v>717</v>
      </c>
      <c r="B725" s="2" t="s">
        <v>4441</v>
      </c>
      <c r="C725" s="7" t="s">
        <v>4442</v>
      </c>
      <c r="D725" s="3" t="s">
        <v>582</v>
      </c>
      <c r="E725" s="4">
        <v>44287</v>
      </c>
      <c r="F725" s="4">
        <v>44713</v>
      </c>
      <c r="G725" s="8" t="s">
        <v>683</v>
      </c>
      <c r="H725" s="5">
        <v>45098</v>
      </c>
      <c r="I725" s="3">
        <v>6</v>
      </c>
      <c r="J725" s="3" t="s">
        <v>120</v>
      </c>
      <c r="K725" s="6" t="s">
        <v>106</v>
      </c>
      <c r="L725" s="6" t="s">
        <v>105</v>
      </c>
      <c r="M725" s="3" t="s">
        <v>114</v>
      </c>
      <c r="N725" s="3" t="s">
        <v>4443</v>
      </c>
      <c r="O725" s="3" t="s">
        <v>4444</v>
      </c>
      <c r="P725" s="2" t="s">
        <v>4445</v>
      </c>
      <c r="Q725" s="2" t="s">
        <v>4405</v>
      </c>
      <c r="R725" s="2" t="s">
        <v>4405</v>
      </c>
    </row>
    <row r="726" spans="1:18" ht="21.6" customHeight="1" x14ac:dyDescent="0.25">
      <c r="A726" s="1">
        <f>IFERROR(IF(B726="","",SUBTOTAL(3,$B$9:$B726)),"-")</f>
        <v>718</v>
      </c>
      <c r="B726" s="2" t="s">
        <v>4446</v>
      </c>
      <c r="C726" s="7" t="s">
        <v>4447</v>
      </c>
      <c r="D726" s="3" t="s">
        <v>582</v>
      </c>
      <c r="E726" s="4">
        <v>44652</v>
      </c>
      <c r="F726" s="4">
        <v>45047</v>
      </c>
      <c r="G726" s="8" t="s">
        <v>117</v>
      </c>
      <c r="H726" s="5">
        <v>45085</v>
      </c>
      <c r="I726" s="3">
        <v>5</v>
      </c>
      <c r="J726" s="3" t="s">
        <v>118</v>
      </c>
      <c r="K726" s="6" t="s">
        <v>106</v>
      </c>
      <c r="L726" s="6" t="s">
        <v>105</v>
      </c>
      <c r="M726" s="3" t="s">
        <v>114</v>
      </c>
      <c r="N726" s="3" t="s">
        <v>4448</v>
      </c>
      <c r="O726" s="3" t="s">
        <v>4449</v>
      </c>
      <c r="P726" s="2" t="s">
        <v>4450</v>
      </c>
      <c r="Q726" s="2" t="s">
        <v>4405</v>
      </c>
      <c r="R726" s="2" t="s">
        <v>4405</v>
      </c>
    </row>
    <row r="727" spans="1:18" ht="21.6" customHeight="1" x14ac:dyDescent="0.25">
      <c r="A727" s="1">
        <f>IFERROR(IF(B727="","",SUBTOTAL(3,$B$9:$B727)),"-")</f>
        <v>719</v>
      </c>
      <c r="B727" s="2" t="s">
        <v>4451</v>
      </c>
      <c r="C727" s="7" t="s">
        <v>4452</v>
      </c>
      <c r="D727" s="3" t="s">
        <v>119</v>
      </c>
      <c r="E727" s="4">
        <v>42826</v>
      </c>
      <c r="F727" s="4">
        <v>44927</v>
      </c>
      <c r="G727" s="8" t="s">
        <v>117</v>
      </c>
      <c r="H727" s="5">
        <v>44501</v>
      </c>
      <c r="I727" s="3">
        <v>5</v>
      </c>
      <c r="J727" s="3" t="s">
        <v>118</v>
      </c>
      <c r="K727" s="6" t="s">
        <v>104</v>
      </c>
      <c r="L727" s="6" t="s">
        <v>105</v>
      </c>
      <c r="M727" s="3" t="s">
        <v>114</v>
      </c>
      <c r="N727" s="3" t="s">
        <v>4453</v>
      </c>
      <c r="O727" s="3" t="s">
        <v>4454</v>
      </c>
      <c r="P727" s="2" t="s">
        <v>4455</v>
      </c>
      <c r="Q727" s="2" t="s">
        <v>4405</v>
      </c>
      <c r="R727" s="2" t="s">
        <v>4405</v>
      </c>
    </row>
    <row r="728" spans="1:18" ht="21.6" customHeight="1" x14ac:dyDescent="0.25">
      <c r="A728" s="1">
        <f>IFERROR(IF(B728="","",SUBTOTAL(3,$B$9:$B728)),"-")</f>
        <v>720</v>
      </c>
      <c r="B728" s="2" t="s">
        <v>4456</v>
      </c>
      <c r="C728" s="7" t="s">
        <v>4457</v>
      </c>
      <c r="D728" s="3" t="s">
        <v>119</v>
      </c>
      <c r="E728" s="4">
        <v>44287</v>
      </c>
      <c r="F728" s="4">
        <v>45017</v>
      </c>
      <c r="G728" s="8" t="s">
        <v>117</v>
      </c>
      <c r="H728" s="5">
        <v>44277</v>
      </c>
      <c r="I728" s="3">
        <v>5</v>
      </c>
      <c r="J728" s="3" t="s">
        <v>118</v>
      </c>
      <c r="K728" s="6" t="s">
        <v>104</v>
      </c>
      <c r="L728" s="6" t="s">
        <v>105</v>
      </c>
      <c r="M728" s="3" t="s">
        <v>114</v>
      </c>
      <c r="N728" s="3" t="s">
        <v>4458</v>
      </c>
      <c r="O728" s="3" t="s">
        <v>4459</v>
      </c>
      <c r="P728" s="2" t="s">
        <v>4460</v>
      </c>
      <c r="Q728" s="2" t="s">
        <v>4405</v>
      </c>
      <c r="R728" s="2" t="s">
        <v>4405</v>
      </c>
    </row>
    <row r="729" spans="1:18" ht="21.6" customHeight="1" x14ac:dyDescent="0.25">
      <c r="A729" s="1">
        <f>IFERROR(IF(B729="","",SUBTOTAL(3,$B$9:$B729)),"-")</f>
        <v>721</v>
      </c>
      <c r="B729" s="2" t="s">
        <v>4461</v>
      </c>
      <c r="C729" s="7" t="s">
        <v>4462</v>
      </c>
      <c r="D729" s="3" t="s">
        <v>122</v>
      </c>
      <c r="E729" s="4">
        <v>43374</v>
      </c>
      <c r="F729" s="4">
        <v>44896</v>
      </c>
      <c r="G729" s="8" t="s">
        <v>135</v>
      </c>
      <c r="H729" s="5">
        <v>45075</v>
      </c>
      <c r="I729" s="3">
        <v>9</v>
      </c>
      <c r="J729" s="3" t="s">
        <v>111</v>
      </c>
      <c r="K729" s="6" t="s">
        <v>104</v>
      </c>
      <c r="L729" s="6" t="s">
        <v>105</v>
      </c>
      <c r="M729" s="3" t="s">
        <v>112</v>
      </c>
      <c r="N729" s="3" t="s">
        <v>4463</v>
      </c>
      <c r="O729" s="3" t="s">
        <v>4464</v>
      </c>
      <c r="P729" s="2" t="s">
        <v>4465</v>
      </c>
      <c r="Q729" s="2" t="s">
        <v>4405</v>
      </c>
      <c r="R729" s="2" t="s">
        <v>4466</v>
      </c>
    </row>
    <row r="730" spans="1:18" ht="21.6" customHeight="1" x14ac:dyDescent="0.25">
      <c r="A730" s="1">
        <f>IFERROR(IF(B730="","",SUBTOTAL(3,$B$9:$B730)),"-")</f>
        <v>722</v>
      </c>
      <c r="B730" s="2" t="s">
        <v>4467</v>
      </c>
      <c r="C730" s="7" t="s">
        <v>4468</v>
      </c>
      <c r="D730" s="3" t="s">
        <v>113</v>
      </c>
      <c r="E730" s="4">
        <v>45017</v>
      </c>
      <c r="F730" s="4">
        <v>44986</v>
      </c>
      <c r="G730" s="8" t="s">
        <v>136</v>
      </c>
      <c r="H730" s="5">
        <v>44351</v>
      </c>
      <c r="I730" s="3">
        <v>8</v>
      </c>
      <c r="J730" s="3" t="s">
        <v>107</v>
      </c>
      <c r="K730" s="6" t="s">
        <v>106</v>
      </c>
      <c r="L730" s="6" t="s">
        <v>105</v>
      </c>
      <c r="M730" s="3" t="s">
        <v>125</v>
      </c>
      <c r="N730" s="3" t="s">
        <v>4469</v>
      </c>
      <c r="O730" s="3" t="s">
        <v>4470</v>
      </c>
      <c r="P730" s="2" t="s">
        <v>4471</v>
      </c>
      <c r="Q730" s="2" t="s">
        <v>4405</v>
      </c>
      <c r="R730" s="2" t="s">
        <v>4466</v>
      </c>
    </row>
    <row r="731" spans="1:18" ht="21.6" customHeight="1" x14ac:dyDescent="0.25">
      <c r="A731" s="1">
        <f>IFERROR(IF(B731="","",SUBTOTAL(3,$B$9:$B731)),"-")</f>
        <v>723</v>
      </c>
      <c r="B731" s="2" t="s">
        <v>4472</v>
      </c>
      <c r="C731" s="7" t="s">
        <v>4473</v>
      </c>
      <c r="D731" s="3" t="s">
        <v>110</v>
      </c>
      <c r="E731" s="4">
        <v>44287</v>
      </c>
      <c r="F731" s="4">
        <v>45017</v>
      </c>
      <c r="G731" s="8" t="s">
        <v>137</v>
      </c>
      <c r="H731" s="5">
        <v>44711</v>
      </c>
      <c r="I731" s="3">
        <v>8</v>
      </c>
      <c r="J731" s="3" t="s">
        <v>107</v>
      </c>
      <c r="K731" s="6" t="s">
        <v>106</v>
      </c>
      <c r="L731" s="6" t="s">
        <v>105</v>
      </c>
      <c r="M731" s="3" t="s">
        <v>125</v>
      </c>
      <c r="N731" s="3" t="s">
        <v>4474</v>
      </c>
      <c r="O731" s="3" t="s">
        <v>4475</v>
      </c>
      <c r="P731" s="2" t="s">
        <v>4476</v>
      </c>
      <c r="Q731" s="2" t="s">
        <v>4405</v>
      </c>
      <c r="R731" s="2" t="s">
        <v>4466</v>
      </c>
    </row>
    <row r="732" spans="1:18" ht="21.6" customHeight="1" x14ac:dyDescent="0.25">
      <c r="A732" s="1">
        <f>IFERROR(IF(B732="","",SUBTOTAL(3,$B$9:$B732)),"-")</f>
        <v>724</v>
      </c>
      <c r="B732" s="2" t="s">
        <v>4477</v>
      </c>
      <c r="C732" s="7" t="s">
        <v>4478</v>
      </c>
      <c r="D732" s="3" t="s">
        <v>110</v>
      </c>
      <c r="E732" s="4">
        <v>44652</v>
      </c>
      <c r="F732" s="4">
        <v>44805</v>
      </c>
      <c r="G732" s="8" t="s">
        <v>138</v>
      </c>
      <c r="H732" s="5">
        <v>44747</v>
      </c>
      <c r="I732" s="3">
        <v>8</v>
      </c>
      <c r="J732" s="3" t="s">
        <v>111</v>
      </c>
      <c r="K732" s="6" t="s">
        <v>104</v>
      </c>
      <c r="L732" s="6" t="s">
        <v>105</v>
      </c>
      <c r="M732" s="3" t="s">
        <v>125</v>
      </c>
      <c r="N732" s="3" t="s">
        <v>1952</v>
      </c>
      <c r="O732" s="3" t="s">
        <v>4479</v>
      </c>
      <c r="P732" s="2" t="s">
        <v>4480</v>
      </c>
      <c r="Q732" s="2" t="s">
        <v>4405</v>
      </c>
      <c r="R732" s="2" t="s">
        <v>4466</v>
      </c>
    </row>
    <row r="733" spans="1:18" ht="21.6" customHeight="1" x14ac:dyDescent="0.25">
      <c r="A733" s="1">
        <f>IFERROR(IF(B733="","",SUBTOTAL(3,$B$9:$B733)),"-")</f>
        <v>725</v>
      </c>
      <c r="B733" s="2" t="s">
        <v>4481</v>
      </c>
      <c r="C733" s="7" t="s">
        <v>4482</v>
      </c>
      <c r="D733" s="3" t="s">
        <v>110</v>
      </c>
      <c r="E733" s="4">
        <v>43191</v>
      </c>
      <c r="F733" s="4">
        <v>44621</v>
      </c>
      <c r="G733" s="8" t="s">
        <v>134</v>
      </c>
      <c r="H733" s="5">
        <v>45075</v>
      </c>
      <c r="I733" s="3">
        <v>8</v>
      </c>
      <c r="J733" s="3" t="s">
        <v>118</v>
      </c>
      <c r="K733" s="6" t="s">
        <v>106</v>
      </c>
      <c r="L733" s="6" t="s">
        <v>105</v>
      </c>
      <c r="M733" s="3" t="s">
        <v>125</v>
      </c>
      <c r="N733" s="3" t="s">
        <v>4483</v>
      </c>
      <c r="O733" s="3">
        <v>85263615694</v>
      </c>
      <c r="P733" s="2" t="s">
        <v>4484</v>
      </c>
      <c r="Q733" s="2" t="s">
        <v>4405</v>
      </c>
      <c r="R733" s="2" t="s">
        <v>4466</v>
      </c>
    </row>
    <row r="734" spans="1:18" ht="21.6" customHeight="1" x14ac:dyDescent="0.25">
      <c r="A734" s="1">
        <f>IFERROR(IF(B734="","",SUBTOTAL(3,$B$9:$B734)),"-")</f>
        <v>726</v>
      </c>
      <c r="B734" s="2" t="s">
        <v>4485</v>
      </c>
      <c r="C734" s="7" t="s">
        <v>4486</v>
      </c>
      <c r="D734" s="3" t="s">
        <v>618</v>
      </c>
      <c r="E734" s="4">
        <v>43556</v>
      </c>
      <c r="F734" s="4">
        <v>44593</v>
      </c>
      <c r="G734" s="8" t="s">
        <v>619</v>
      </c>
      <c r="H734" s="5">
        <v>44277</v>
      </c>
      <c r="I734" s="3">
        <v>1</v>
      </c>
      <c r="J734" s="3" t="s">
        <v>620</v>
      </c>
      <c r="K734" s="6" t="s">
        <v>104</v>
      </c>
      <c r="L734" s="6" t="s">
        <v>105</v>
      </c>
      <c r="M734" s="3" t="s">
        <v>114</v>
      </c>
      <c r="N734" s="3" t="s">
        <v>4487</v>
      </c>
      <c r="O734" s="3" t="s">
        <v>4488</v>
      </c>
      <c r="P734" s="2" t="s">
        <v>4489</v>
      </c>
      <c r="Q734" s="2" t="s">
        <v>4405</v>
      </c>
      <c r="R734" s="2" t="s">
        <v>4466</v>
      </c>
    </row>
    <row r="735" spans="1:18" ht="21.6" customHeight="1" x14ac:dyDescent="0.25">
      <c r="A735" s="1">
        <f>IFERROR(IF(B735="","",SUBTOTAL(3,$B$9:$B735)),"-")</f>
        <v>727</v>
      </c>
      <c r="B735" s="2" t="s">
        <v>4490</v>
      </c>
      <c r="C735" s="7" t="s">
        <v>4491</v>
      </c>
      <c r="D735" s="3" t="s">
        <v>113</v>
      </c>
      <c r="E735" s="4">
        <v>43556</v>
      </c>
      <c r="F735" s="4">
        <v>44896</v>
      </c>
      <c r="G735" s="8" t="s">
        <v>135</v>
      </c>
      <c r="H735" s="5">
        <v>44678</v>
      </c>
      <c r="I735" s="3">
        <v>9</v>
      </c>
      <c r="J735" s="3" t="s">
        <v>107</v>
      </c>
      <c r="K735" s="6" t="s">
        <v>104</v>
      </c>
      <c r="L735" s="6" t="s">
        <v>105</v>
      </c>
      <c r="M735" s="3" t="s">
        <v>112</v>
      </c>
      <c r="N735" s="3" t="s">
        <v>4492</v>
      </c>
      <c r="O735" s="3" t="s">
        <v>4493</v>
      </c>
      <c r="P735" s="2" t="s">
        <v>4494</v>
      </c>
      <c r="Q735" s="2" t="s">
        <v>4405</v>
      </c>
      <c r="R735" s="2" t="s">
        <v>4495</v>
      </c>
    </row>
    <row r="736" spans="1:18" ht="21.6" customHeight="1" x14ac:dyDescent="0.25">
      <c r="A736" s="1">
        <f>IFERROR(IF(B736="","",SUBTOTAL(3,$B$9:$B736)),"-")</f>
        <v>728</v>
      </c>
      <c r="B736" s="2" t="s">
        <v>4496</v>
      </c>
      <c r="C736" s="7" t="s">
        <v>4497</v>
      </c>
      <c r="D736" s="3" t="s">
        <v>113</v>
      </c>
      <c r="E736" s="4">
        <v>43556</v>
      </c>
      <c r="F736" s="4">
        <v>44621</v>
      </c>
      <c r="G736" s="8" t="s">
        <v>136</v>
      </c>
      <c r="H736" s="5">
        <v>44810</v>
      </c>
      <c r="I736" s="3">
        <v>8</v>
      </c>
      <c r="J736" s="3" t="s">
        <v>107</v>
      </c>
      <c r="K736" s="6" t="s">
        <v>106</v>
      </c>
      <c r="L736" s="6" t="s">
        <v>105</v>
      </c>
      <c r="M736" s="3" t="s">
        <v>125</v>
      </c>
      <c r="N736" s="3" t="s">
        <v>4498</v>
      </c>
      <c r="O736" s="3" t="s">
        <v>4499</v>
      </c>
      <c r="P736" s="2" t="s">
        <v>4500</v>
      </c>
      <c r="Q736" s="2" t="s">
        <v>4405</v>
      </c>
      <c r="R736" s="2" t="s">
        <v>4495</v>
      </c>
    </row>
    <row r="737" spans="1:18" ht="21.6" customHeight="1" x14ac:dyDescent="0.25">
      <c r="A737" s="1">
        <f>IFERROR(IF(B737="","",SUBTOTAL(3,$B$9:$B737)),"-")</f>
        <v>729</v>
      </c>
      <c r="B737" s="2" t="s">
        <v>4501</v>
      </c>
      <c r="C737" s="7" t="s">
        <v>4502</v>
      </c>
      <c r="D737" s="3" t="s">
        <v>113</v>
      </c>
      <c r="E737" s="4">
        <v>44835</v>
      </c>
      <c r="F737" s="4">
        <v>44927</v>
      </c>
      <c r="G737" s="8" t="s">
        <v>137</v>
      </c>
      <c r="H737" s="5">
        <v>44711</v>
      </c>
      <c r="I737" s="3">
        <v>8</v>
      </c>
      <c r="J737" s="3" t="s">
        <v>107</v>
      </c>
      <c r="K737" s="6" t="s">
        <v>106</v>
      </c>
      <c r="L737" s="6" t="s">
        <v>105</v>
      </c>
      <c r="M737" s="3" t="s">
        <v>125</v>
      </c>
      <c r="N737" s="3" t="s">
        <v>4503</v>
      </c>
      <c r="O737" s="3" t="s">
        <v>4504</v>
      </c>
      <c r="P737" s="2" t="s">
        <v>4505</v>
      </c>
      <c r="Q737" s="2" t="s">
        <v>4405</v>
      </c>
      <c r="R737" s="2" t="s">
        <v>4495</v>
      </c>
    </row>
    <row r="738" spans="1:18" ht="21.6" customHeight="1" x14ac:dyDescent="0.25">
      <c r="A738" s="1">
        <f>IFERROR(IF(B738="","",SUBTOTAL(3,$B$9:$B738)),"-")</f>
        <v>730</v>
      </c>
      <c r="B738" s="2" t="s">
        <v>4506</v>
      </c>
      <c r="C738" s="7" t="s">
        <v>4507</v>
      </c>
      <c r="D738" s="3" t="s">
        <v>115</v>
      </c>
      <c r="E738" s="4">
        <v>44652</v>
      </c>
      <c r="F738" s="4">
        <v>45292</v>
      </c>
      <c r="G738" s="8" t="s">
        <v>138</v>
      </c>
      <c r="H738" s="5">
        <v>44130</v>
      </c>
      <c r="I738" s="3">
        <v>8</v>
      </c>
      <c r="J738" s="3" t="s">
        <v>120</v>
      </c>
      <c r="K738" s="6" t="s">
        <v>106</v>
      </c>
      <c r="L738" s="6" t="s">
        <v>105</v>
      </c>
      <c r="M738" s="3" t="s">
        <v>125</v>
      </c>
      <c r="N738" s="3" t="s">
        <v>4508</v>
      </c>
      <c r="O738" s="3" t="s">
        <v>4509</v>
      </c>
      <c r="P738" s="2" t="s">
        <v>4510</v>
      </c>
      <c r="Q738" s="2" t="s">
        <v>4405</v>
      </c>
      <c r="R738" s="2" t="s">
        <v>4495</v>
      </c>
    </row>
    <row r="739" spans="1:18" ht="21.6" customHeight="1" x14ac:dyDescent="0.25">
      <c r="A739" s="1">
        <f>IFERROR(IF(B739="","",SUBTOTAL(3,$B$9:$B739)),"-")</f>
        <v>731</v>
      </c>
      <c r="B739" s="2" t="s">
        <v>4511</v>
      </c>
      <c r="C739" s="7" t="s">
        <v>4512</v>
      </c>
      <c r="D739" s="3" t="s">
        <v>113</v>
      </c>
      <c r="E739" s="4">
        <v>43922</v>
      </c>
      <c r="F739" s="4">
        <v>44621</v>
      </c>
      <c r="G739" s="8" t="s">
        <v>134</v>
      </c>
      <c r="H739" s="5">
        <v>44747</v>
      </c>
      <c r="I739" s="3">
        <v>8</v>
      </c>
      <c r="J739" s="3" t="s">
        <v>107</v>
      </c>
      <c r="K739" s="6" t="s">
        <v>106</v>
      </c>
      <c r="L739" s="6" t="s">
        <v>105</v>
      </c>
      <c r="M739" s="3" t="s">
        <v>125</v>
      </c>
      <c r="N739" s="3" t="s">
        <v>4513</v>
      </c>
      <c r="O739" s="3" t="s">
        <v>4514</v>
      </c>
      <c r="P739" s="2" t="s">
        <v>4515</v>
      </c>
      <c r="Q739" s="2" t="s">
        <v>4405</v>
      </c>
      <c r="R739" s="2" t="s">
        <v>4495</v>
      </c>
    </row>
    <row r="740" spans="1:18" ht="21.6" customHeight="1" x14ac:dyDescent="0.25">
      <c r="A740" s="1">
        <f>IFERROR(IF(B740="","",SUBTOTAL(3,$B$9:$B740)),"-")</f>
        <v>732</v>
      </c>
      <c r="B740" s="2" t="s">
        <v>4516</v>
      </c>
      <c r="C740" s="7" t="s">
        <v>4517</v>
      </c>
      <c r="D740" s="3" t="s">
        <v>113</v>
      </c>
      <c r="E740" s="4">
        <v>45200</v>
      </c>
      <c r="F740" s="4">
        <v>44774</v>
      </c>
      <c r="G740" s="8" t="s">
        <v>135</v>
      </c>
      <c r="H740" s="5">
        <v>44747</v>
      </c>
      <c r="I740" s="3">
        <v>9</v>
      </c>
      <c r="J740" s="3" t="s">
        <v>111</v>
      </c>
      <c r="K740" s="6" t="s">
        <v>104</v>
      </c>
      <c r="L740" s="6" t="s">
        <v>105</v>
      </c>
      <c r="M740" s="3" t="s">
        <v>112</v>
      </c>
      <c r="N740" s="3" t="s">
        <v>4518</v>
      </c>
      <c r="O740" s="3" t="s">
        <v>4519</v>
      </c>
      <c r="P740" s="2" t="s">
        <v>4520</v>
      </c>
      <c r="Q740" s="2" t="s">
        <v>4405</v>
      </c>
      <c r="R740" s="2" t="s">
        <v>4521</v>
      </c>
    </row>
    <row r="741" spans="1:18" ht="21.6" customHeight="1" x14ac:dyDescent="0.25">
      <c r="A741" s="1">
        <f>IFERROR(IF(B741="","",SUBTOTAL(3,$B$9:$B741)),"-")</f>
        <v>733</v>
      </c>
      <c r="B741" s="2" t="s">
        <v>4522</v>
      </c>
      <c r="C741" s="7" t="s">
        <v>4523</v>
      </c>
      <c r="D741" s="3" t="s">
        <v>115</v>
      </c>
      <c r="E741" s="4">
        <v>44652</v>
      </c>
      <c r="F741" s="4">
        <v>45292</v>
      </c>
      <c r="G741" s="8" t="s">
        <v>138</v>
      </c>
      <c r="H741" s="5">
        <v>44810</v>
      </c>
      <c r="I741" s="3">
        <v>8</v>
      </c>
      <c r="J741" s="3" t="s">
        <v>120</v>
      </c>
      <c r="K741" s="6" t="s">
        <v>106</v>
      </c>
      <c r="L741" s="6" t="s">
        <v>105</v>
      </c>
      <c r="M741" s="3" t="s">
        <v>125</v>
      </c>
      <c r="N741" s="3" t="s">
        <v>4524</v>
      </c>
      <c r="O741" s="3" t="s">
        <v>4525</v>
      </c>
      <c r="P741" s="2" t="s">
        <v>4526</v>
      </c>
      <c r="Q741" s="2" t="s">
        <v>4405</v>
      </c>
      <c r="R741" s="2" t="s">
        <v>4521</v>
      </c>
    </row>
    <row r="742" spans="1:18" ht="21.6" customHeight="1" x14ac:dyDescent="0.25">
      <c r="A742" s="1">
        <f>IFERROR(IF(B742="","",SUBTOTAL(3,$B$9:$B742)),"-")</f>
        <v>734</v>
      </c>
      <c r="B742" s="2" t="s">
        <v>4527</v>
      </c>
      <c r="C742" s="7" t="s">
        <v>4528</v>
      </c>
      <c r="D742" s="3" t="s">
        <v>1007</v>
      </c>
      <c r="E742" s="4">
        <v>45200</v>
      </c>
      <c r="F742" s="4">
        <v>44927</v>
      </c>
      <c r="G742" s="8" t="s">
        <v>117</v>
      </c>
      <c r="H742" s="5">
        <v>45200</v>
      </c>
      <c r="I742" s="3">
        <v>5</v>
      </c>
      <c r="J742" s="3" t="s">
        <v>118</v>
      </c>
      <c r="K742" s="6" t="s">
        <v>104</v>
      </c>
      <c r="L742" s="6" t="s">
        <v>105</v>
      </c>
      <c r="M742" s="3" t="s">
        <v>114</v>
      </c>
      <c r="N742" s="3" t="s">
        <v>4529</v>
      </c>
      <c r="O742" s="3">
        <v>85263466272</v>
      </c>
      <c r="P742" s="2" t="s">
        <v>4530</v>
      </c>
      <c r="Q742" s="2" t="s">
        <v>4405</v>
      </c>
      <c r="R742" s="2" t="s">
        <v>4521</v>
      </c>
    </row>
    <row r="743" spans="1:18" ht="21.6" customHeight="1" x14ac:dyDescent="0.25">
      <c r="A743" s="1">
        <f>IFERROR(IF(B743="","",SUBTOTAL(3,$B$9:$B743)),"-")</f>
        <v>735</v>
      </c>
      <c r="B743" s="2" t="s">
        <v>4531</v>
      </c>
      <c r="C743" s="7" t="s">
        <v>4532</v>
      </c>
      <c r="D743" s="3" t="s">
        <v>113</v>
      </c>
      <c r="E743" s="4">
        <v>45017</v>
      </c>
      <c r="F743" s="4">
        <v>44652</v>
      </c>
      <c r="G743" s="8" t="s">
        <v>136</v>
      </c>
      <c r="H743" s="5">
        <v>44711</v>
      </c>
      <c r="I743" s="3">
        <v>8</v>
      </c>
      <c r="J743" s="3" t="s">
        <v>107</v>
      </c>
      <c r="K743" s="6" t="s">
        <v>106</v>
      </c>
      <c r="L743" s="6" t="s">
        <v>105</v>
      </c>
      <c r="M743" s="3" t="s">
        <v>125</v>
      </c>
      <c r="N743" s="3" t="s">
        <v>4533</v>
      </c>
      <c r="O743" s="3" t="s">
        <v>4499</v>
      </c>
      <c r="P743" s="2" t="s">
        <v>4534</v>
      </c>
      <c r="Q743" s="2" t="s">
        <v>4405</v>
      </c>
      <c r="R743" s="2" t="s">
        <v>4535</v>
      </c>
    </row>
    <row r="744" spans="1:18" ht="21.6" customHeight="1" x14ac:dyDescent="0.25">
      <c r="A744" s="1">
        <f>IFERROR(IF(B744="","",SUBTOTAL(3,$B$9:$B744)),"-")</f>
        <v>736</v>
      </c>
      <c r="B744" s="2" t="s">
        <v>4536</v>
      </c>
      <c r="C744" s="7" t="s">
        <v>4537</v>
      </c>
      <c r="D744" s="3" t="s">
        <v>113</v>
      </c>
      <c r="E744" s="4">
        <v>42461</v>
      </c>
      <c r="F744" s="4">
        <v>44986</v>
      </c>
      <c r="G744" s="8" t="s">
        <v>137</v>
      </c>
      <c r="H744" s="5">
        <v>43118</v>
      </c>
      <c r="I744" s="3">
        <v>8</v>
      </c>
      <c r="J744" s="3" t="s">
        <v>107</v>
      </c>
      <c r="K744" s="6" t="s">
        <v>106</v>
      </c>
      <c r="L744" s="6" t="s">
        <v>105</v>
      </c>
      <c r="M744" s="3" t="s">
        <v>125</v>
      </c>
      <c r="N744" s="3" t="s">
        <v>4538</v>
      </c>
      <c r="O744" s="3" t="s">
        <v>4539</v>
      </c>
      <c r="P744" s="2" t="s">
        <v>4540</v>
      </c>
      <c r="Q744" s="2" t="s">
        <v>4405</v>
      </c>
      <c r="R744" s="2" t="s">
        <v>4535</v>
      </c>
    </row>
    <row r="745" spans="1:18" ht="21.6" customHeight="1" x14ac:dyDescent="0.25">
      <c r="A745" s="1">
        <f>IFERROR(IF(B745="","",SUBTOTAL(3,$B$9:$B745)),"-")</f>
        <v>737</v>
      </c>
      <c r="B745" s="2" t="s">
        <v>4541</v>
      </c>
      <c r="C745" s="7" t="s">
        <v>4542</v>
      </c>
      <c r="D745" s="3" t="s">
        <v>113</v>
      </c>
      <c r="E745" s="4">
        <v>45017</v>
      </c>
      <c r="F745" s="4">
        <v>44927</v>
      </c>
      <c r="G745" s="8" t="s">
        <v>138</v>
      </c>
      <c r="H745" s="5">
        <v>44678</v>
      </c>
      <c r="I745" s="3">
        <v>8</v>
      </c>
      <c r="J745" s="3" t="s">
        <v>107</v>
      </c>
      <c r="K745" s="6" t="s">
        <v>106</v>
      </c>
      <c r="L745" s="6" t="s">
        <v>105</v>
      </c>
      <c r="M745" s="3" t="s">
        <v>125</v>
      </c>
      <c r="N745" s="3" t="s">
        <v>4543</v>
      </c>
      <c r="O745" s="3" t="s">
        <v>4544</v>
      </c>
      <c r="P745" s="2" t="s">
        <v>4545</v>
      </c>
      <c r="Q745" s="2" t="s">
        <v>4405</v>
      </c>
      <c r="R745" s="2" t="s">
        <v>4535</v>
      </c>
    </row>
    <row r="746" spans="1:18" ht="21.6" customHeight="1" x14ac:dyDescent="0.25">
      <c r="A746" s="1">
        <f>IFERROR(IF(B746="","",SUBTOTAL(3,$B$9:$B746)),"-")</f>
        <v>738</v>
      </c>
      <c r="B746" s="2" t="s">
        <v>4546</v>
      </c>
      <c r="C746" s="7" t="s">
        <v>4547</v>
      </c>
      <c r="D746" s="3" t="s">
        <v>110</v>
      </c>
      <c r="E746" s="4">
        <v>43922</v>
      </c>
      <c r="F746" s="4">
        <v>44652</v>
      </c>
      <c r="G746" s="8" t="s">
        <v>134</v>
      </c>
      <c r="H746" s="5">
        <v>42732</v>
      </c>
      <c r="I746" s="3">
        <v>8</v>
      </c>
      <c r="J746" s="3" t="s">
        <v>120</v>
      </c>
      <c r="K746" s="6" t="s">
        <v>106</v>
      </c>
      <c r="L746" s="6" t="s">
        <v>105</v>
      </c>
      <c r="M746" s="3" t="s">
        <v>125</v>
      </c>
      <c r="N746" s="3" t="s">
        <v>4548</v>
      </c>
      <c r="O746" s="3" t="s">
        <v>4549</v>
      </c>
      <c r="P746" s="2" t="s">
        <v>4550</v>
      </c>
      <c r="Q746" s="2" t="s">
        <v>4405</v>
      </c>
      <c r="R746" s="2" t="s">
        <v>4535</v>
      </c>
    </row>
    <row r="747" spans="1:18" ht="21.6" customHeight="1" x14ac:dyDescent="0.25">
      <c r="A747" s="1">
        <f>IFERROR(IF(B747="","",SUBTOTAL(3,$B$9:$B747)),"-")</f>
        <v>739</v>
      </c>
      <c r="B747" s="2" t="s">
        <v>4551</v>
      </c>
      <c r="C747" s="7" t="s">
        <v>4552</v>
      </c>
      <c r="D747" s="3" t="s">
        <v>113</v>
      </c>
      <c r="E747" s="4">
        <v>44105</v>
      </c>
      <c r="F747" s="4">
        <v>44621</v>
      </c>
      <c r="G747" s="8" t="s">
        <v>135</v>
      </c>
      <c r="H747" s="5">
        <v>43347</v>
      </c>
      <c r="I747" s="3">
        <v>9</v>
      </c>
      <c r="J747" s="3" t="s">
        <v>107</v>
      </c>
      <c r="K747" s="6" t="s">
        <v>106</v>
      </c>
      <c r="L747" s="6" t="s">
        <v>105</v>
      </c>
      <c r="M747" s="3" t="s">
        <v>112</v>
      </c>
      <c r="N747" s="3" t="s">
        <v>4553</v>
      </c>
      <c r="O747" s="3">
        <v>81363124175</v>
      </c>
      <c r="P747" s="2" t="s">
        <v>4554</v>
      </c>
      <c r="Q747" s="2" t="s">
        <v>4405</v>
      </c>
      <c r="R747" s="2" t="s">
        <v>4555</v>
      </c>
    </row>
    <row r="748" spans="1:18" ht="21.6" customHeight="1" x14ac:dyDescent="0.25">
      <c r="A748" s="1">
        <f>IFERROR(IF(B748="","",SUBTOTAL(3,$B$9:$B748)),"-")</f>
        <v>740</v>
      </c>
      <c r="B748" s="2" t="s">
        <v>4556</v>
      </c>
      <c r="C748" s="7" t="s">
        <v>4557</v>
      </c>
      <c r="D748" s="3" t="s">
        <v>113</v>
      </c>
      <c r="E748" s="4">
        <v>45017</v>
      </c>
      <c r="F748" s="4">
        <v>44927</v>
      </c>
      <c r="G748" s="8" t="s">
        <v>136</v>
      </c>
      <c r="H748" s="5">
        <v>45075</v>
      </c>
      <c r="I748" s="3">
        <v>8</v>
      </c>
      <c r="J748" s="3" t="s">
        <v>107</v>
      </c>
      <c r="K748" s="6" t="s">
        <v>106</v>
      </c>
      <c r="L748" s="6" t="s">
        <v>105</v>
      </c>
      <c r="M748" s="3" t="s">
        <v>125</v>
      </c>
      <c r="N748" s="3" t="s">
        <v>4558</v>
      </c>
      <c r="O748" s="3" t="s">
        <v>4559</v>
      </c>
      <c r="P748" s="2" t="s">
        <v>4560</v>
      </c>
      <c r="Q748" s="2" t="s">
        <v>4405</v>
      </c>
      <c r="R748" s="2" t="s">
        <v>4555</v>
      </c>
    </row>
    <row r="749" spans="1:18" ht="21.6" customHeight="1" x14ac:dyDescent="0.25">
      <c r="A749" s="1">
        <f>IFERROR(IF(B749="","",SUBTOTAL(3,$B$9:$B749)),"-")</f>
        <v>741</v>
      </c>
      <c r="B749" s="2" t="s">
        <v>4561</v>
      </c>
      <c r="C749" s="7" t="s">
        <v>4562</v>
      </c>
      <c r="D749" s="3" t="s">
        <v>110</v>
      </c>
      <c r="E749" s="4">
        <v>43922</v>
      </c>
      <c r="F749" s="4">
        <v>45292</v>
      </c>
      <c r="G749" s="8" t="s">
        <v>137</v>
      </c>
      <c r="H749" s="5">
        <v>44470</v>
      </c>
      <c r="I749" s="3">
        <v>8</v>
      </c>
      <c r="J749" s="3" t="s">
        <v>111</v>
      </c>
      <c r="K749" s="6" t="s">
        <v>106</v>
      </c>
      <c r="L749" s="6" t="s">
        <v>105</v>
      </c>
      <c r="M749" s="3" t="s">
        <v>125</v>
      </c>
      <c r="N749" s="3" t="s">
        <v>4563</v>
      </c>
      <c r="O749" s="3" t="s">
        <v>4564</v>
      </c>
      <c r="P749" s="2" t="s">
        <v>4565</v>
      </c>
      <c r="Q749" s="2" t="s">
        <v>4405</v>
      </c>
      <c r="R749" s="2" t="s">
        <v>4555</v>
      </c>
    </row>
    <row r="750" spans="1:18" ht="21.6" customHeight="1" x14ac:dyDescent="0.25">
      <c r="A750" s="1">
        <f>IFERROR(IF(B750="","",SUBTOTAL(3,$B$9:$B750)),"-")</f>
        <v>742</v>
      </c>
      <c r="B750" s="2" t="s">
        <v>4566</v>
      </c>
      <c r="C750" s="7" t="s">
        <v>4567</v>
      </c>
      <c r="D750" s="3" t="s">
        <v>113</v>
      </c>
      <c r="E750" s="4">
        <v>44835</v>
      </c>
      <c r="F750" s="4">
        <v>44927</v>
      </c>
      <c r="G750" s="8" t="s">
        <v>138</v>
      </c>
      <c r="H750" s="5">
        <v>44678</v>
      </c>
      <c r="I750" s="3">
        <v>8</v>
      </c>
      <c r="J750" s="3" t="s">
        <v>107</v>
      </c>
      <c r="K750" s="6" t="s">
        <v>106</v>
      </c>
      <c r="L750" s="6" t="s">
        <v>105</v>
      </c>
      <c r="M750" s="3" t="s">
        <v>125</v>
      </c>
      <c r="N750" s="3" t="s">
        <v>4568</v>
      </c>
      <c r="O750" s="3" t="s">
        <v>4569</v>
      </c>
      <c r="P750" s="2" t="s">
        <v>4570</v>
      </c>
      <c r="Q750" s="2" t="s">
        <v>4405</v>
      </c>
      <c r="R750" s="2" t="s">
        <v>4555</v>
      </c>
    </row>
    <row r="751" spans="1:18" ht="21.6" customHeight="1" x14ac:dyDescent="0.25">
      <c r="A751" s="1">
        <f>IFERROR(IF(B751="","",SUBTOTAL(3,$B$9:$B751)),"-")</f>
        <v>743</v>
      </c>
      <c r="B751" s="2" t="s">
        <v>4571</v>
      </c>
      <c r="C751" s="7" t="s">
        <v>4572</v>
      </c>
      <c r="D751" s="3" t="s">
        <v>113</v>
      </c>
      <c r="E751" s="4">
        <v>44835</v>
      </c>
      <c r="F751" s="4">
        <v>45292</v>
      </c>
      <c r="G751" s="8" t="s">
        <v>134</v>
      </c>
      <c r="H751" s="5">
        <v>44747</v>
      </c>
      <c r="I751" s="3">
        <v>8</v>
      </c>
      <c r="J751" s="3" t="s">
        <v>107</v>
      </c>
      <c r="K751" s="6" t="s">
        <v>106</v>
      </c>
      <c r="L751" s="6" t="s">
        <v>105</v>
      </c>
      <c r="M751" s="3" t="s">
        <v>125</v>
      </c>
      <c r="N751" s="3" t="s">
        <v>4573</v>
      </c>
      <c r="O751" s="3" t="s">
        <v>4574</v>
      </c>
      <c r="P751" s="2" t="s">
        <v>4575</v>
      </c>
      <c r="Q751" s="2" t="s">
        <v>4405</v>
      </c>
      <c r="R751" s="2" t="s">
        <v>4555</v>
      </c>
    </row>
    <row r="752" spans="1:18" ht="21.6" customHeight="1" x14ac:dyDescent="0.25">
      <c r="A752" s="1">
        <f>IFERROR(IF(B752="","",SUBTOTAL(3,$B$9:$B752)),"-")</f>
        <v>744</v>
      </c>
      <c r="B752" s="2" t="s">
        <v>4576</v>
      </c>
      <c r="C752" s="7" t="s">
        <v>4577</v>
      </c>
      <c r="D752" s="3" t="s">
        <v>122</v>
      </c>
      <c r="E752" s="4">
        <v>43191</v>
      </c>
      <c r="F752" s="4">
        <v>44652</v>
      </c>
      <c r="G752" s="8" t="s">
        <v>135</v>
      </c>
      <c r="H752" s="5">
        <v>44810</v>
      </c>
      <c r="I752" s="3">
        <v>9</v>
      </c>
      <c r="J752" s="3" t="s">
        <v>103</v>
      </c>
      <c r="K752" s="6" t="s">
        <v>104</v>
      </c>
      <c r="L752" s="6" t="s">
        <v>105</v>
      </c>
      <c r="M752" s="3" t="s">
        <v>112</v>
      </c>
      <c r="N752" s="3" t="s">
        <v>4578</v>
      </c>
      <c r="O752" s="3" t="s">
        <v>4579</v>
      </c>
      <c r="P752" s="2" t="s">
        <v>4580</v>
      </c>
      <c r="Q752" s="2" t="s">
        <v>4405</v>
      </c>
      <c r="R752" s="2" t="s">
        <v>4581</v>
      </c>
    </row>
    <row r="753" spans="1:18" ht="21.6" customHeight="1" x14ac:dyDescent="0.25">
      <c r="A753" s="1">
        <f>IFERROR(IF(B753="","",SUBTOTAL(3,$B$9:$B753)),"-")</f>
        <v>745</v>
      </c>
      <c r="B753" s="2" t="s">
        <v>4582</v>
      </c>
      <c r="C753" s="7" t="s">
        <v>4583</v>
      </c>
      <c r="D753" s="3" t="s">
        <v>110</v>
      </c>
      <c r="E753" s="4">
        <v>42095</v>
      </c>
      <c r="F753" s="4">
        <v>44621</v>
      </c>
      <c r="G753" s="8" t="s">
        <v>136</v>
      </c>
      <c r="H753" s="5">
        <v>42732</v>
      </c>
      <c r="I753" s="3">
        <v>8</v>
      </c>
      <c r="J753" s="3" t="s">
        <v>118</v>
      </c>
      <c r="K753" s="6" t="s">
        <v>106</v>
      </c>
      <c r="L753" s="6" t="s">
        <v>105</v>
      </c>
      <c r="M753" s="3" t="s">
        <v>125</v>
      </c>
      <c r="N753" s="3" t="s">
        <v>4584</v>
      </c>
      <c r="O753" s="3">
        <v>8126691718</v>
      </c>
      <c r="P753" s="2" t="s">
        <v>4585</v>
      </c>
      <c r="Q753" s="2" t="s">
        <v>4405</v>
      </c>
      <c r="R753" s="2" t="s">
        <v>4581</v>
      </c>
    </row>
    <row r="754" spans="1:18" ht="21.6" customHeight="1" x14ac:dyDescent="0.25">
      <c r="A754" s="1">
        <f>IFERROR(IF(B754="","",SUBTOTAL(3,$B$9:$B754)),"-")</f>
        <v>746</v>
      </c>
      <c r="B754" s="2" t="s">
        <v>4586</v>
      </c>
      <c r="C754" s="7" t="s">
        <v>4587</v>
      </c>
      <c r="D754" s="3" t="s">
        <v>110</v>
      </c>
      <c r="E754" s="4">
        <v>45200</v>
      </c>
      <c r="F754" s="4">
        <v>44927</v>
      </c>
      <c r="G754" s="8" t="s">
        <v>137</v>
      </c>
      <c r="H754" s="5">
        <v>44810</v>
      </c>
      <c r="I754" s="3">
        <v>8</v>
      </c>
      <c r="J754" s="3" t="s">
        <v>120</v>
      </c>
      <c r="K754" s="6" t="s">
        <v>106</v>
      </c>
      <c r="L754" s="6" t="s">
        <v>105</v>
      </c>
      <c r="M754" s="3" t="s">
        <v>125</v>
      </c>
      <c r="N754" s="3" t="s">
        <v>4588</v>
      </c>
      <c r="O754" s="3" t="s">
        <v>4589</v>
      </c>
      <c r="P754" s="2" t="s">
        <v>4590</v>
      </c>
      <c r="Q754" s="2" t="s">
        <v>4405</v>
      </c>
      <c r="R754" s="2" t="s">
        <v>4581</v>
      </c>
    </row>
    <row r="755" spans="1:18" ht="21.6" customHeight="1" x14ac:dyDescent="0.25">
      <c r="A755" s="1">
        <f>IFERROR(IF(B755="","",SUBTOTAL(3,$B$9:$B755)),"-")</f>
        <v>747</v>
      </c>
      <c r="B755" s="2" t="s">
        <v>4591</v>
      </c>
      <c r="C755" s="7" t="s">
        <v>4592</v>
      </c>
      <c r="D755" s="3" t="s">
        <v>122</v>
      </c>
      <c r="E755" s="4">
        <v>44835</v>
      </c>
      <c r="F755" s="4">
        <v>44621</v>
      </c>
      <c r="G755" s="8" t="s">
        <v>134</v>
      </c>
      <c r="H755" s="5">
        <v>44810</v>
      </c>
      <c r="I755" s="3">
        <v>8</v>
      </c>
      <c r="J755" s="3" t="s">
        <v>103</v>
      </c>
      <c r="K755" s="6" t="s">
        <v>104</v>
      </c>
      <c r="L755" s="6" t="s">
        <v>105</v>
      </c>
      <c r="M755" s="3" t="s">
        <v>125</v>
      </c>
      <c r="N755" s="3" t="s">
        <v>4593</v>
      </c>
      <c r="O755" s="3" t="s">
        <v>4594</v>
      </c>
      <c r="P755" s="2" t="s">
        <v>4595</v>
      </c>
      <c r="Q755" s="2" t="s">
        <v>4405</v>
      </c>
      <c r="R755" s="2" t="s">
        <v>4581</v>
      </c>
    </row>
    <row r="756" spans="1:18" ht="21.6" customHeight="1" x14ac:dyDescent="0.25">
      <c r="A756" s="1">
        <f>IFERROR(IF(B756="","",SUBTOTAL(3,$B$9:$B756)),"-")</f>
        <v>748</v>
      </c>
      <c r="B756" s="2" t="s">
        <v>4596</v>
      </c>
      <c r="C756" s="7" t="s">
        <v>4597</v>
      </c>
      <c r="D756" s="3" t="s">
        <v>110</v>
      </c>
      <c r="E756" s="4">
        <v>44652</v>
      </c>
      <c r="F756" s="4">
        <v>45292</v>
      </c>
      <c r="G756" s="8" t="s">
        <v>135</v>
      </c>
      <c r="H756" s="5">
        <v>44231</v>
      </c>
      <c r="I756" s="3">
        <v>9</v>
      </c>
      <c r="J756" s="3" t="s">
        <v>107</v>
      </c>
      <c r="K756" s="6" t="s">
        <v>104</v>
      </c>
      <c r="L756" s="6" t="s">
        <v>105</v>
      </c>
      <c r="M756" s="3" t="s">
        <v>112</v>
      </c>
      <c r="N756" s="3" t="s">
        <v>4598</v>
      </c>
      <c r="O756" s="3">
        <v>81374408577</v>
      </c>
      <c r="P756" s="2" t="s">
        <v>4599</v>
      </c>
      <c r="Q756" s="2" t="s">
        <v>4405</v>
      </c>
      <c r="R756" s="2" t="s">
        <v>4600</v>
      </c>
    </row>
    <row r="757" spans="1:18" ht="21.6" customHeight="1" x14ac:dyDescent="0.25">
      <c r="A757" s="1">
        <f>IFERROR(IF(B757="","",SUBTOTAL(3,$B$9:$B757)),"-")</f>
        <v>749</v>
      </c>
      <c r="B757" s="2" t="s">
        <v>4601</v>
      </c>
      <c r="C757" s="7" t="s">
        <v>4602</v>
      </c>
      <c r="D757" s="3" t="s">
        <v>110</v>
      </c>
      <c r="E757" s="4">
        <v>45200</v>
      </c>
      <c r="F757" s="4">
        <v>45292</v>
      </c>
      <c r="G757" s="8" t="s">
        <v>136</v>
      </c>
      <c r="H757" s="5">
        <v>44336</v>
      </c>
      <c r="I757" s="3">
        <v>8</v>
      </c>
      <c r="J757" s="3" t="s">
        <v>120</v>
      </c>
      <c r="K757" s="6" t="s">
        <v>106</v>
      </c>
      <c r="L757" s="6" t="s">
        <v>105</v>
      </c>
      <c r="M757" s="3" t="s">
        <v>125</v>
      </c>
      <c r="N757" s="3" t="s">
        <v>4603</v>
      </c>
      <c r="O757" s="3">
        <v>82283707776</v>
      </c>
      <c r="P757" s="2" t="s">
        <v>4604</v>
      </c>
      <c r="Q757" s="2" t="s">
        <v>4405</v>
      </c>
      <c r="R757" s="2" t="s">
        <v>4600</v>
      </c>
    </row>
    <row r="758" spans="1:18" ht="21.6" customHeight="1" x14ac:dyDescent="0.25">
      <c r="A758" s="1">
        <f>IFERROR(IF(B758="","",SUBTOTAL(3,$B$9:$B758)),"-")</f>
        <v>750</v>
      </c>
      <c r="B758" s="2" t="s">
        <v>4605</v>
      </c>
      <c r="C758" s="7" t="s">
        <v>4606</v>
      </c>
      <c r="D758" s="3" t="s">
        <v>115</v>
      </c>
      <c r="E758" s="4">
        <v>44287</v>
      </c>
      <c r="F758" s="4">
        <v>44927</v>
      </c>
      <c r="G758" s="8" t="s">
        <v>137</v>
      </c>
      <c r="H758" s="5">
        <v>44336</v>
      </c>
      <c r="I758" s="3">
        <v>8</v>
      </c>
      <c r="J758" s="3" t="s">
        <v>120</v>
      </c>
      <c r="K758" s="6" t="s">
        <v>106</v>
      </c>
      <c r="L758" s="6" t="s">
        <v>105</v>
      </c>
      <c r="M758" s="3" t="s">
        <v>125</v>
      </c>
      <c r="N758" s="3" t="s">
        <v>4607</v>
      </c>
      <c r="O758" s="3" t="s">
        <v>4608</v>
      </c>
      <c r="P758" s="2" t="s">
        <v>4609</v>
      </c>
      <c r="Q758" s="2" t="s">
        <v>4405</v>
      </c>
      <c r="R758" s="2" t="s">
        <v>4600</v>
      </c>
    </row>
    <row r="759" spans="1:18" ht="21.6" customHeight="1" x14ac:dyDescent="0.25">
      <c r="A759" s="1">
        <f>IFERROR(IF(B759="","",SUBTOTAL(3,$B$9:$B759)),"-")</f>
        <v>751</v>
      </c>
      <c r="B759" s="2" t="s">
        <v>4610</v>
      </c>
      <c r="C759" s="7" t="s">
        <v>4611</v>
      </c>
      <c r="D759" s="3" t="s">
        <v>110</v>
      </c>
      <c r="E759" s="4">
        <v>45017</v>
      </c>
      <c r="F759" s="4">
        <v>45292</v>
      </c>
      <c r="G759" s="8" t="s">
        <v>138</v>
      </c>
      <c r="H759" s="5">
        <v>44355</v>
      </c>
      <c r="I759" s="3">
        <v>8</v>
      </c>
      <c r="J759" s="3" t="s">
        <v>107</v>
      </c>
      <c r="K759" s="6" t="s">
        <v>106</v>
      </c>
      <c r="L759" s="6" t="s">
        <v>105</v>
      </c>
      <c r="M759" s="3" t="s">
        <v>125</v>
      </c>
      <c r="N759" s="3" t="s">
        <v>4612</v>
      </c>
      <c r="O759" s="3" t="s">
        <v>4613</v>
      </c>
      <c r="P759" s="2" t="s">
        <v>4614</v>
      </c>
      <c r="Q759" s="2" t="s">
        <v>4405</v>
      </c>
      <c r="R759" s="2" t="s">
        <v>4600</v>
      </c>
    </row>
    <row r="760" spans="1:18" ht="21.6" customHeight="1" x14ac:dyDescent="0.25">
      <c r="A760" s="1">
        <f>IFERROR(IF(B760="","",SUBTOTAL(3,$B$9:$B760)),"-")</f>
        <v>752</v>
      </c>
      <c r="B760" s="2" t="s">
        <v>4615</v>
      </c>
      <c r="C760" s="7" t="s">
        <v>4616</v>
      </c>
      <c r="D760" s="3" t="s">
        <v>119</v>
      </c>
      <c r="E760" s="4">
        <v>44287</v>
      </c>
      <c r="F760" s="4">
        <v>45200</v>
      </c>
      <c r="G760" s="8" t="s">
        <v>117</v>
      </c>
      <c r="H760" s="5">
        <v>44277</v>
      </c>
      <c r="I760" s="3">
        <v>5</v>
      </c>
      <c r="J760" s="3" t="s">
        <v>118</v>
      </c>
      <c r="K760" s="6" t="s">
        <v>104</v>
      </c>
      <c r="L760" s="6" t="s">
        <v>105</v>
      </c>
      <c r="M760" s="3" t="s">
        <v>114</v>
      </c>
      <c r="N760" s="3" t="s">
        <v>4617</v>
      </c>
      <c r="O760" s="3">
        <v>85274244137</v>
      </c>
      <c r="P760" s="2" t="s">
        <v>4618</v>
      </c>
      <c r="Q760" s="2" t="s">
        <v>4405</v>
      </c>
      <c r="R760" s="2" t="s">
        <v>4600</v>
      </c>
    </row>
    <row r="761" spans="1:18" ht="21.6" customHeight="1" x14ac:dyDescent="0.25">
      <c r="A761" s="1">
        <f>IFERROR(IF(B761="","",SUBTOTAL(3,$B$9:$B761)),"-")</f>
        <v>753</v>
      </c>
      <c r="B761" s="2" t="s">
        <v>4619</v>
      </c>
      <c r="C761" s="7" t="s">
        <v>4620</v>
      </c>
      <c r="D761" s="3" t="s">
        <v>110</v>
      </c>
      <c r="E761" s="4">
        <v>44470</v>
      </c>
      <c r="F761" s="4">
        <v>45017</v>
      </c>
      <c r="G761" s="8" t="s">
        <v>135</v>
      </c>
      <c r="H761" s="5">
        <v>44445</v>
      </c>
      <c r="I761" s="3">
        <v>9</v>
      </c>
      <c r="J761" s="3" t="s">
        <v>111</v>
      </c>
      <c r="K761" s="6" t="s">
        <v>104</v>
      </c>
      <c r="L761" s="6" t="s">
        <v>105</v>
      </c>
      <c r="M761" s="3" t="s">
        <v>112</v>
      </c>
      <c r="N761" s="3" t="s">
        <v>4621</v>
      </c>
      <c r="O761" s="3" t="s">
        <v>4622</v>
      </c>
      <c r="P761" s="2" t="s">
        <v>4623</v>
      </c>
      <c r="Q761" s="2" t="s">
        <v>4405</v>
      </c>
      <c r="R761" s="2" t="s">
        <v>4624</v>
      </c>
    </row>
    <row r="762" spans="1:18" ht="21.6" customHeight="1" x14ac:dyDescent="0.25">
      <c r="A762" s="1">
        <f>IFERROR(IF(B762="","",SUBTOTAL(3,$B$9:$B762)),"-")</f>
        <v>754</v>
      </c>
      <c r="B762" s="2" t="s">
        <v>4625</v>
      </c>
      <c r="C762" s="7" t="s">
        <v>4626</v>
      </c>
      <c r="D762" s="3" t="s">
        <v>110</v>
      </c>
      <c r="E762" s="4">
        <v>44470</v>
      </c>
      <c r="F762" s="4">
        <v>45139</v>
      </c>
      <c r="G762" s="8" t="s">
        <v>136</v>
      </c>
      <c r="H762" s="5">
        <v>44314</v>
      </c>
      <c r="I762" s="3">
        <v>8</v>
      </c>
      <c r="J762" s="3" t="s">
        <v>111</v>
      </c>
      <c r="K762" s="6" t="s">
        <v>106</v>
      </c>
      <c r="L762" s="6" t="s">
        <v>105</v>
      </c>
      <c r="M762" s="3" t="s">
        <v>125</v>
      </c>
      <c r="N762" s="3" t="s">
        <v>4627</v>
      </c>
      <c r="O762" s="3">
        <v>81363437621</v>
      </c>
      <c r="P762" s="2" t="s">
        <v>4628</v>
      </c>
      <c r="Q762" s="2" t="s">
        <v>4405</v>
      </c>
      <c r="R762" s="2" t="s">
        <v>4624</v>
      </c>
    </row>
    <row r="763" spans="1:18" ht="21.6" customHeight="1" x14ac:dyDescent="0.25">
      <c r="A763" s="1">
        <f>IFERROR(IF(B763="","",SUBTOTAL(3,$B$9:$B763)),"-")</f>
        <v>755</v>
      </c>
      <c r="B763" s="2" t="s">
        <v>4629</v>
      </c>
      <c r="C763" s="7" t="s">
        <v>4630</v>
      </c>
      <c r="D763" s="3" t="s">
        <v>115</v>
      </c>
      <c r="E763" s="4">
        <v>44287</v>
      </c>
      <c r="F763" s="4">
        <v>45292</v>
      </c>
      <c r="G763" s="8" t="s">
        <v>137</v>
      </c>
      <c r="H763" s="5">
        <v>44200</v>
      </c>
      <c r="I763" s="3">
        <v>8</v>
      </c>
      <c r="J763" s="3" t="s">
        <v>107</v>
      </c>
      <c r="K763" s="6" t="s">
        <v>106</v>
      </c>
      <c r="L763" s="6" t="s">
        <v>105</v>
      </c>
      <c r="M763" s="3" t="s">
        <v>125</v>
      </c>
      <c r="N763" s="3" t="s">
        <v>4631</v>
      </c>
      <c r="O763" s="3" t="s">
        <v>4632</v>
      </c>
      <c r="P763" s="2" t="s">
        <v>4633</v>
      </c>
      <c r="Q763" s="2" t="s">
        <v>4405</v>
      </c>
      <c r="R763" s="2" t="s">
        <v>4624</v>
      </c>
    </row>
    <row r="764" spans="1:18" ht="21.6" customHeight="1" x14ac:dyDescent="0.25">
      <c r="A764" s="1">
        <f>IFERROR(IF(B764="","",SUBTOTAL(3,$B$9:$B764)),"-")</f>
        <v>756</v>
      </c>
      <c r="B764" s="2" t="s">
        <v>4634</v>
      </c>
      <c r="C764" s="7" t="s">
        <v>4635</v>
      </c>
      <c r="D764" s="3" t="s">
        <v>113</v>
      </c>
      <c r="E764" s="4">
        <v>44287</v>
      </c>
      <c r="F764" s="4">
        <v>44621</v>
      </c>
      <c r="G764" s="8" t="s">
        <v>138</v>
      </c>
      <c r="H764" s="5">
        <v>44747</v>
      </c>
      <c r="I764" s="3">
        <v>8</v>
      </c>
      <c r="J764" s="3" t="s">
        <v>107</v>
      </c>
      <c r="K764" s="6" t="s">
        <v>104</v>
      </c>
      <c r="L764" s="6" t="s">
        <v>105</v>
      </c>
      <c r="M764" s="3" t="s">
        <v>125</v>
      </c>
      <c r="N764" s="3" t="s">
        <v>4636</v>
      </c>
      <c r="O764" s="3" t="s">
        <v>4637</v>
      </c>
      <c r="P764" s="2" t="s">
        <v>4638</v>
      </c>
      <c r="Q764" s="2" t="s">
        <v>4405</v>
      </c>
      <c r="R764" s="2" t="s">
        <v>4624</v>
      </c>
    </row>
    <row r="765" spans="1:18" ht="21.6" customHeight="1" x14ac:dyDescent="0.25">
      <c r="A765" s="1">
        <f>IFERROR(IF(B765="","",SUBTOTAL(3,$B$9:$B765)),"-")</f>
        <v>757</v>
      </c>
      <c r="B765" s="2" t="s">
        <v>4639</v>
      </c>
      <c r="C765" s="7" t="s">
        <v>4640</v>
      </c>
      <c r="D765" s="3" t="s">
        <v>113</v>
      </c>
      <c r="E765" s="4">
        <v>43009</v>
      </c>
      <c r="F765" s="4">
        <v>44986</v>
      </c>
      <c r="G765" s="8" t="s">
        <v>136</v>
      </c>
      <c r="H765" s="5">
        <v>43833</v>
      </c>
      <c r="I765" s="3">
        <v>8</v>
      </c>
      <c r="J765" s="3" t="s">
        <v>111</v>
      </c>
      <c r="K765" s="6" t="s">
        <v>106</v>
      </c>
      <c r="L765" s="6" t="s">
        <v>105</v>
      </c>
      <c r="M765" s="3" t="s">
        <v>125</v>
      </c>
      <c r="N765" s="3" t="s">
        <v>4641</v>
      </c>
      <c r="O765" s="3" t="s">
        <v>4642</v>
      </c>
      <c r="P765" s="2" t="s">
        <v>4643</v>
      </c>
      <c r="Q765" s="2" t="s">
        <v>4405</v>
      </c>
      <c r="R765" s="2" t="s">
        <v>4644</v>
      </c>
    </row>
    <row r="766" spans="1:18" ht="21.6" customHeight="1" x14ac:dyDescent="0.25">
      <c r="A766" s="1">
        <f>IFERROR(IF(B766="","",SUBTOTAL(3,$B$9:$B766)),"-")</f>
        <v>758</v>
      </c>
      <c r="B766" s="2" t="s">
        <v>4645</v>
      </c>
      <c r="C766" s="7" t="s">
        <v>4646</v>
      </c>
      <c r="D766" s="3" t="s">
        <v>115</v>
      </c>
      <c r="E766" s="4">
        <v>44105</v>
      </c>
      <c r="F766" s="4">
        <v>44835</v>
      </c>
      <c r="G766" s="8" t="s">
        <v>137</v>
      </c>
      <c r="H766" s="5">
        <v>44336</v>
      </c>
      <c r="I766" s="3">
        <v>8</v>
      </c>
      <c r="J766" s="3" t="s">
        <v>107</v>
      </c>
      <c r="K766" s="6" t="s">
        <v>104</v>
      </c>
      <c r="L766" s="6" t="s">
        <v>105</v>
      </c>
      <c r="M766" s="3" t="s">
        <v>125</v>
      </c>
      <c r="N766" s="3" t="s">
        <v>4647</v>
      </c>
      <c r="O766" s="3">
        <v>85263684674</v>
      </c>
      <c r="P766" s="2" t="s">
        <v>4648</v>
      </c>
      <c r="Q766" s="2" t="s">
        <v>4405</v>
      </c>
      <c r="R766" s="2" t="s">
        <v>4644</v>
      </c>
    </row>
    <row r="767" spans="1:18" ht="21.6" customHeight="1" x14ac:dyDescent="0.25">
      <c r="A767" s="1">
        <f>IFERROR(IF(B767="","",SUBTOTAL(3,$B$9:$B767)),"-")</f>
        <v>759</v>
      </c>
      <c r="B767" s="2" t="s">
        <v>4649</v>
      </c>
      <c r="C767" s="7" t="s">
        <v>4650</v>
      </c>
      <c r="D767" s="3" t="s">
        <v>110</v>
      </c>
      <c r="E767" s="4">
        <v>44652</v>
      </c>
      <c r="F767" s="4">
        <v>44652</v>
      </c>
      <c r="G767" s="8" t="s">
        <v>138</v>
      </c>
      <c r="H767" s="5">
        <v>44678</v>
      </c>
      <c r="I767" s="3">
        <v>8</v>
      </c>
      <c r="J767" s="3" t="s">
        <v>107</v>
      </c>
      <c r="K767" s="6" t="s">
        <v>106</v>
      </c>
      <c r="L767" s="6" t="s">
        <v>105</v>
      </c>
      <c r="M767" s="3" t="s">
        <v>125</v>
      </c>
      <c r="N767" s="3" t="s">
        <v>4651</v>
      </c>
      <c r="O767" s="3">
        <v>81374899682</v>
      </c>
      <c r="P767" s="2" t="s">
        <v>4652</v>
      </c>
      <c r="Q767" s="2" t="s">
        <v>4405</v>
      </c>
      <c r="R767" s="2" t="s">
        <v>4644</v>
      </c>
    </row>
    <row r="768" spans="1:18" ht="21.6" customHeight="1" x14ac:dyDescent="0.25">
      <c r="A768" s="1">
        <f>IFERROR(IF(B768="","",SUBTOTAL(3,$B$9:$B768)),"-")</f>
        <v>760</v>
      </c>
      <c r="B768" s="2" t="s">
        <v>4653</v>
      </c>
      <c r="C768" s="7" t="s">
        <v>4654</v>
      </c>
      <c r="D768" s="3" t="s">
        <v>113</v>
      </c>
      <c r="E768" s="4">
        <v>45017</v>
      </c>
      <c r="F768" s="4">
        <v>44927</v>
      </c>
      <c r="G768" s="8" t="s">
        <v>134</v>
      </c>
      <c r="H768" s="5">
        <v>44351</v>
      </c>
      <c r="I768" s="3">
        <v>8</v>
      </c>
      <c r="J768" s="3" t="s">
        <v>107</v>
      </c>
      <c r="K768" s="6" t="s">
        <v>106</v>
      </c>
      <c r="L768" s="6" t="s">
        <v>105</v>
      </c>
      <c r="M768" s="3" t="s">
        <v>125</v>
      </c>
      <c r="N768" s="3" t="s">
        <v>4655</v>
      </c>
      <c r="O768" s="3">
        <v>81363036300</v>
      </c>
      <c r="P768" s="2" t="s">
        <v>4656</v>
      </c>
      <c r="Q768" s="2" t="s">
        <v>4405</v>
      </c>
      <c r="R768" s="2" t="s">
        <v>4644</v>
      </c>
    </row>
    <row r="769" spans="1:18" s="93" customFormat="1" ht="21.6" customHeight="1" x14ac:dyDescent="0.25">
      <c r="A769" s="85">
        <f>IFERROR(IF(B769="","",SUBTOTAL(3,$B$9:$B769)),"-")</f>
        <v>761</v>
      </c>
      <c r="B769" s="86" t="s">
        <v>139</v>
      </c>
      <c r="C769" s="87" t="s">
        <v>21</v>
      </c>
      <c r="D769" s="88" t="s">
        <v>108</v>
      </c>
      <c r="E769" s="89">
        <v>45017</v>
      </c>
      <c r="F769" s="89">
        <v>44927</v>
      </c>
      <c r="G769" s="90" t="s">
        <v>129</v>
      </c>
      <c r="H769" s="91">
        <v>44407</v>
      </c>
      <c r="I769" s="88">
        <v>12</v>
      </c>
      <c r="J769" s="88" t="s">
        <v>107</v>
      </c>
      <c r="K769" s="92" t="s">
        <v>104</v>
      </c>
      <c r="L769" s="92" t="s">
        <v>105</v>
      </c>
      <c r="M769" s="88" t="s">
        <v>109</v>
      </c>
      <c r="N769" s="88" t="s">
        <v>239</v>
      </c>
      <c r="O769" s="88" t="s">
        <v>240</v>
      </c>
      <c r="P769" s="86" t="s">
        <v>241</v>
      </c>
      <c r="Q769" s="86" t="s">
        <v>140</v>
      </c>
      <c r="R769" s="86" t="s">
        <v>140</v>
      </c>
    </row>
    <row r="770" spans="1:18" s="93" customFormat="1" ht="21.6" customHeight="1" x14ac:dyDescent="0.25">
      <c r="A770" s="85">
        <f>IFERROR(IF(B770="","",SUBTOTAL(3,$B$9:$B770)),"-")</f>
        <v>762</v>
      </c>
      <c r="B770" s="86" t="s">
        <v>141</v>
      </c>
      <c r="C770" s="87" t="s">
        <v>22</v>
      </c>
      <c r="D770" s="88" t="s">
        <v>110</v>
      </c>
      <c r="E770" s="89">
        <v>44105</v>
      </c>
      <c r="F770" s="89">
        <v>44986</v>
      </c>
      <c r="G770" s="90" t="s">
        <v>130</v>
      </c>
      <c r="H770" s="91">
        <v>44678</v>
      </c>
      <c r="I770" s="88">
        <v>11</v>
      </c>
      <c r="J770" s="88" t="s">
        <v>107</v>
      </c>
      <c r="K770" s="92" t="s">
        <v>104</v>
      </c>
      <c r="L770" s="92" t="s">
        <v>105</v>
      </c>
      <c r="M770" s="88" t="s">
        <v>124</v>
      </c>
      <c r="N770" s="88" t="s">
        <v>242</v>
      </c>
      <c r="O770" s="88" t="s">
        <v>243</v>
      </c>
      <c r="P770" s="86" t="s">
        <v>244</v>
      </c>
      <c r="Q770" s="86" t="s">
        <v>140</v>
      </c>
      <c r="R770" s="86" t="s">
        <v>140</v>
      </c>
    </row>
    <row r="771" spans="1:18" s="93" customFormat="1" ht="21.6" customHeight="1" x14ac:dyDescent="0.25">
      <c r="A771" s="85">
        <f>IFERROR(IF(B771="","",SUBTOTAL(3,$B$9:$B771)),"-")</f>
        <v>763</v>
      </c>
      <c r="B771" s="86" t="s">
        <v>142</v>
      </c>
      <c r="C771" s="87" t="s">
        <v>23</v>
      </c>
      <c r="D771" s="88" t="s">
        <v>110</v>
      </c>
      <c r="E771" s="89">
        <v>43922</v>
      </c>
      <c r="F771" s="89">
        <v>44866</v>
      </c>
      <c r="G771" s="90" t="s">
        <v>131</v>
      </c>
      <c r="H771" s="91">
        <v>44231</v>
      </c>
      <c r="I771" s="88">
        <v>9</v>
      </c>
      <c r="J771" s="88" t="s">
        <v>103</v>
      </c>
      <c r="K771" s="92" t="s">
        <v>104</v>
      </c>
      <c r="L771" s="92" t="s">
        <v>105</v>
      </c>
      <c r="M771" s="88" t="s">
        <v>112</v>
      </c>
      <c r="N771" s="88" t="s">
        <v>245</v>
      </c>
      <c r="O771" s="88" t="s">
        <v>246</v>
      </c>
      <c r="P771" s="86" t="s">
        <v>247</v>
      </c>
      <c r="Q771" s="86" t="s">
        <v>140</v>
      </c>
      <c r="R771" s="86" t="s">
        <v>140</v>
      </c>
    </row>
    <row r="772" spans="1:18" s="93" customFormat="1" ht="21.6" customHeight="1" x14ac:dyDescent="0.25">
      <c r="A772" s="85">
        <f>IFERROR(IF(B772="","",SUBTOTAL(3,$B$9:$B772)),"-")</f>
        <v>764</v>
      </c>
      <c r="B772" s="86" t="s">
        <v>143</v>
      </c>
      <c r="C772" s="87" t="s">
        <v>24</v>
      </c>
      <c r="D772" s="88" t="s">
        <v>113</v>
      </c>
      <c r="E772" s="89">
        <v>44652</v>
      </c>
      <c r="F772" s="89">
        <v>45292</v>
      </c>
      <c r="G772" s="90" t="s">
        <v>132</v>
      </c>
      <c r="H772" s="91">
        <v>44567</v>
      </c>
      <c r="I772" s="88">
        <v>8</v>
      </c>
      <c r="J772" s="88" t="s">
        <v>107</v>
      </c>
      <c r="K772" s="92" t="s">
        <v>104</v>
      </c>
      <c r="L772" s="92" t="s">
        <v>105</v>
      </c>
      <c r="M772" s="88" t="s">
        <v>112</v>
      </c>
      <c r="N772" s="88" t="s">
        <v>248</v>
      </c>
      <c r="O772" s="88" t="s">
        <v>249</v>
      </c>
      <c r="P772" s="86" t="s">
        <v>250</v>
      </c>
      <c r="Q772" s="86" t="s">
        <v>140</v>
      </c>
      <c r="R772" s="86" t="s">
        <v>140</v>
      </c>
    </row>
    <row r="773" spans="1:18" s="93" customFormat="1" ht="21.6" customHeight="1" x14ac:dyDescent="0.25">
      <c r="A773" s="85">
        <f>IFERROR(IF(B773="","",SUBTOTAL(3,$B$9:$B773)),"-")</f>
        <v>765</v>
      </c>
      <c r="B773" s="86" t="s">
        <v>144</v>
      </c>
      <c r="C773" s="87" t="s">
        <v>25</v>
      </c>
      <c r="D773" s="88" t="s">
        <v>122</v>
      </c>
      <c r="E773" s="89">
        <v>43191</v>
      </c>
      <c r="F773" s="89">
        <v>44621</v>
      </c>
      <c r="G773" s="90" t="s">
        <v>133</v>
      </c>
      <c r="H773" s="91">
        <v>43833</v>
      </c>
      <c r="I773" s="88">
        <v>8</v>
      </c>
      <c r="J773" s="88" t="s">
        <v>103</v>
      </c>
      <c r="K773" s="92" t="s">
        <v>104</v>
      </c>
      <c r="L773" s="92" t="s">
        <v>105</v>
      </c>
      <c r="M773" s="88" t="s">
        <v>112</v>
      </c>
      <c r="N773" s="88" t="s">
        <v>251</v>
      </c>
      <c r="O773" s="88" t="s">
        <v>252</v>
      </c>
      <c r="P773" s="86" t="s">
        <v>253</v>
      </c>
      <c r="Q773" s="86" t="s">
        <v>140</v>
      </c>
      <c r="R773" s="86" t="s">
        <v>140</v>
      </c>
    </row>
    <row r="774" spans="1:18" s="93" customFormat="1" ht="21.6" customHeight="1" x14ac:dyDescent="0.25">
      <c r="A774" s="85">
        <f>IFERROR(IF(B774="","",SUBTOTAL(3,$B$9:$B774)),"-")</f>
        <v>766</v>
      </c>
      <c r="B774" s="86" t="s">
        <v>145</v>
      </c>
      <c r="C774" s="87" t="s">
        <v>26</v>
      </c>
      <c r="D774" s="88" t="s">
        <v>115</v>
      </c>
      <c r="E774" s="89">
        <v>44652</v>
      </c>
      <c r="F774" s="89">
        <v>44774</v>
      </c>
      <c r="G774" s="90" t="s">
        <v>123</v>
      </c>
      <c r="H774" s="91">
        <v>44351</v>
      </c>
      <c r="I774" s="88">
        <v>8</v>
      </c>
      <c r="J774" s="88" t="s">
        <v>120</v>
      </c>
      <c r="K774" s="92" t="s">
        <v>106</v>
      </c>
      <c r="L774" s="92" t="s">
        <v>105</v>
      </c>
      <c r="M774" s="88" t="s">
        <v>125</v>
      </c>
      <c r="N774" s="88" t="s">
        <v>254</v>
      </c>
      <c r="O774" s="88" t="s">
        <v>255</v>
      </c>
      <c r="P774" s="86" t="s">
        <v>256</v>
      </c>
      <c r="Q774" s="86" t="s">
        <v>140</v>
      </c>
      <c r="R774" s="86" t="s">
        <v>140</v>
      </c>
    </row>
    <row r="775" spans="1:18" s="93" customFormat="1" ht="21.6" customHeight="1" x14ac:dyDescent="0.25">
      <c r="A775" s="85">
        <f>IFERROR(IF(B775="","",SUBTOTAL(3,$B$9:$B775)),"-")</f>
        <v>767</v>
      </c>
      <c r="B775" s="86" t="s">
        <v>146</v>
      </c>
      <c r="C775" s="87" t="s">
        <v>27</v>
      </c>
      <c r="D775" s="88" t="s">
        <v>110</v>
      </c>
      <c r="E775" s="89">
        <v>45017</v>
      </c>
      <c r="F775" s="89">
        <v>45292</v>
      </c>
      <c r="G775" s="90" t="s">
        <v>126</v>
      </c>
      <c r="H775" s="91">
        <v>44351</v>
      </c>
      <c r="I775" s="88">
        <v>8</v>
      </c>
      <c r="J775" s="88" t="s">
        <v>107</v>
      </c>
      <c r="K775" s="92" t="s">
        <v>106</v>
      </c>
      <c r="L775" s="92" t="s">
        <v>105</v>
      </c>
      <c r="M775" s="88" t="s">
        <v>125</v>
      </c>
      <c r="N775" s="88" t="s">
        <v>257</v>
      </c>
      <c r="O775" s="88" t="s">
        <v>258</v>
      </c>
      <c r="P775" s="86" t="s">
        <v>259</v>
      </c>
      <c r="Q775" s="86" t="s">
        <v>140</v>
      </c>
      <c r="R775" s="86" t="s">
        <v>140</v>
      </c>
    </row>
    <row r="776" spans="1:18" s="93" customFormat="1" ht="21.6" customHeight="1" x14ac:dyDescent="0.25">
      <c r="A776" s="85">
        <f>IFERROR(IF(B776="","",SUBTOTAL(3,$B$9:$B776)),"-")</f>
        <v>768</v>
      </c>
      <c r="B776" s="86" t="s">
        <v>147</v>
      </c>
      <c r="C776" s="87" t="s">
        <v>28</v>
      </c>
      <c r="D776" s="88" t="s">
        <v>116</v>
      </c>
      <c r="E776" s="89">
        <v>44835</v>
      </c>
      <c r="F776" s="89">
        <v>44927</v>
      </c>
      <c r="G776" s="90" t="s">
        <v>121</v>
      </c>
      <c r="H776" s="91">
        <v>44277</v>
      </c>
      <c r="I776" s="88">
        <v>7</v>
      </c>
      <c r="J776" s="88" t="s">
        <v>120</v>
      </c>
      <c r="K776" s="92" t="s">
        <v>106</v>
      </c>
      <c r="L776" s="92" t="s">
        <v>105</v>
      </c>
      <c r="M776" s="88" t="s">
        <v>114</v>
      </c>
      <c r="N776" s="88" t="s">
        <v>260</v>
      </c>
      <c r="O776" s="88" t="s">
        <v>261</v>
      </c>
      <c r="P776" s="86" t="s">
        <v>262</v>
      </c>
      <c r="Q776" s="86" t="s">
        <v>140</v>
      </c>
      <c r="R776" s="86" t="s">
        <v>140</v>
      </c>
    </row>
    <row r="777" spans="1:18" s="93" customFormat="1" ht="21.6" customHeight="1" x14ac:dyDescent="0.25">
      <c r="A777" s="85">
        <f>IFERROR(IF(B777="","",SUBTOTAL(3,$B$9:$B777)),"-")</f>
        <v>769</v>
      </c>
      <c r="B777" s="86" t="s">
        <v>148</v>
      </c>
      <c r="C777" s="87" t="s">
        <v>29</v>
      </c>
      <c r="D777" s="88" t="s">
        <v>116</v>
      </c>
      <c r="E777" s="89">
        <v>45017</v>
      </c>
      <c r="F777" s="89">
        <v>44835</v>
      </c>
      <c r="G777" s="90" t="s">
        <v>127</v>
      </c>
      <c r="H777" s="91">
        <v>44277</v>
      </c>
      <c r="I777" s="88">
        <v>5</v>
      </c>
      <c r="J777" s="88" t="s">
        <v>118</v>
      </c>
      <c r="K777" s="92" t="s">
        <v>106</v>
      </c>
      <c r="L777" s="92" t="s">
        <v>105</v>
      </c>
      <c r="M777" s="88" t="s">
        <v>114</v>
      </c>
      <c r="N777" s="88" t="s">
        <v>263</v>
      </c>
      <c r="O777" s="88" t="s">
        <v>264</v>
      </c>
      <c r="P777" s="86" t="s">
        <v>265</v>
      </c>
      <c r="Q777" s="86" t="s">
        <v>140</v>
      </c>
      <c r="R777" s="86" t="s">
        <v>140</v>
      </c>
    </row>
    <row r="778" spans="1:18" s="93" customFormat="1" ht="21.6" customHeight="1" x14ac:dyDescent="0.25">
      <c r="A778" s="85">
        <f>IFERROR(IF(B778="","",SUBTOTAL(3,$B$9:$B778)),"-")</f>
        <v>770</v>
      </c>
      <c r="B778" s="86" t="s">
        <v>149</v>
      </c>
      <c r="C778" s="87" t="s">
        <v>30</v>
      </c>
      <c r="D778" s="88" t="s">
        <v>116</v>
      </c>
      <c r="E778" s="89">
        <v>45017</v>
      </c>
      <c r="F778" s="89">
        <v>44835</v>
      </c>
      <c r="G778" s="90" t="s">
        <v>117</v>
      </c>
      <c r="H778" s="91">
        <v>44608</v>
      </c>
      <c r="I778" s="88">
        <v>5</v>
      </c>
      <c r="J778" s="88" t="s">
        <v>118</v>
      </c>
      <c r="K778" s="92" t="s">
        <v>106</v>
      </c>
      <c r="L778" s="92" t="s">
        <v>105</v>
      </c>
      <c r="M778" s="88" t="s">
        <v>114</v>
      </c>
      <c r="N778" s="88" t="s">
        <v>266</v>
      </c>
      <c r="O778" s="88" t="s">
        <v>267</v>
      </c>
      <c r="P778" s="86" t="s">
        <v>268</v>
      </c>
      <c r="Q778" s="86" t="s">
        <v>140</v>
      </c>
      <c r="R778" s="86" t="s">
        <v>140</v>
      </c>
    </row>
    <row r="779" spans="1:18" s="93" customFormat="1" ht="21.6" customHeight="1" x14ac:dyDescent="0.25">
      <c r="A779" s="85">
        <f>IFERROR(IF(B779="","",SUBTOTAL(3,$B$9:$B779)),"-")</f>
        <v>771</v>
      </c>
      <c r="B779" s="86" t="s">
        <v>269</v>
      </c>
      <c r="C779" s="87" t="s">
        <v>31</v>
      </c>
      <c r="D779" s="88" t="s">
        <v>116</v>
      </c>
      <c r="E779" s="89">
        <v>45017</v>
      </c>
      <c r="F779" s="89">
        <v>45292</v>
      </c>
      <c r="G779" s="90" t="s">
        <v>117</v>
      </c>
      <c r="H779" s="91">
        <v>44608</v>
      </c>
      <c r="I779" s="88">
        <v>5</v>
      </c>
      <c r="J779" s="88" t="s">
        <v>107</v>
      </c>
      <c r="K779" s="92" t="s">
        <v>106</v>
      </c>
      <c r="L779" s="92" t="s">
        <v>105</v>
      </c>
      <c r="M779" s="88" t="s">
        <v>114</v>
      </c>
      <c r="N779" s="88" t="s">
        <v>270</v>
      </c>
      <c r="O779" s="88" t="s">
        <v>271</v>
      </c>
      <c r="P779" s="86" t="s">
        <v>272</v>
      </c>
      <c r="Q779" s="86" t="s">
        <v>140</v>
      </c>
      <c r="R779" s="86" t="s">
        <v>140</v>
      </c>
    </row>
    <row r="780" spans="1:18" s="93" customFormat="1" ht="21.6" customHeight="1" x14ac:dyDescent="0.25">
      <c r="A780" s="85">
        <f>IFERROR(IF(B780="","",SUBTOTAL(3,$B$9:$B780)),"-")</f>
        <v>772</v>
      </c>
      <c r="B780" s="86" t="s">
        <v>225</v>
      </c>
      <c r="C780" s="87" t="s">
        <v>95</v>
      </c>
      <c r="D780" s="88" t="s">
        <v>119</v>
      </c>
      <c r="E780" s="89">
        <v>43739</v>
      </c>
      <c r="F780" s="89">
        <v>44986</v>
      </c>
      <c r="G780" s="90" t="s">
        <v>117</v>
      </c>
      <c r="H780" s="91">
        <v>44928</v>
      </c>
      <c r="I780" s="88">
        <v>5</v>
      </c>
      <c r="J780" s="88" t="s">
        <v>118</v>
      </c>
      <c r="K780" s="92" t="s">
        <v>104</v>
      </c>
      <c r="L780" s="92" t="s">
        <v>105</v>
      </c>
      <c r="M780" s="88" t="s">
        <v>114</v>
      </c>
      <c r="N780" s="88" t="s">
        <v>273</v>
      </c>
      <c r="O780" s="88" t="s">
        <v>274</v>
      </c>
      <c r="P780" s="86" t="s">
        <v>275</v>
      </c>
      <c r="Q780" s="86" t="s">
        <v>140</v>
      </c>
      <c r="R780" s="86" t="s">
        <v>140</v>
      </c>
    </row>
    <row r="781" spans="1:18" s="93" customFormat="1" ht="21.6" customHeight="1" x14ac:dyDescent="0.25">
      <c r="A781" s="85">
        <f>IFERROR(IF(B781="","",SUBTOTAL(3,$B$9:$B781)),"-")</f>
        <v>773</v>
      </c>
      <c r="B781" s="86" t="s">
        <v>150</v>
      </c>
      <c r="C781" s="87" t="s">
        <v>32</v>
      </c>
      <c r="D781" s="88" t="s">
        <v>110</v>
      </c>
      <c r="E781" s="89">
        <v>44105</v>
      </c>
      <c r="F781" s="89">
        <v>44652</v>
      </c>
      <c r="G781" s="90" t="s">
        <v>135</v>
      </c>
      <c r="H781" s="91">
        <v>44508</v>
      </c>
      <c r="I781" s="88">
        <v>8</v>
      </c>
      <c r="J781" s="88" t="s">
        <v>107</v>
      </c>
      <c r="K781" s="92" t="s">
        <v>104</v>
      </c>
      <c r="L781" s="92" t="s">
        <v>105</v>
      </c>
      <c r="M781" s="88" t="s">
        <v>112</v>
      </c>
      <c r="N781" s="88" t="s">
        <v>276</v>
      </c>
      <c r="O781" s="88" t="s">
        <v>277</v>
      </c>
      <c r="P781" s="86" t="s">
        <v>278</v>
      </c>
      <c r="Q781" s="86" t="s">
        <v>140</v>
      </c>
      <c r="R781" s="86" t="s">
        <v>279</v>
      </c>
    </row>
    <row r="782" spans="1:18" s="93" customFormat="1" ht="21.6" customHeight="1" x14ac:dyDescent="0.25">
      <c r="A782" s="85">
        <f>IFERROR(IF(B782="","",SUBTOTAL(3,$B$9:$B782)),"-")</f>
        <v>774</v>
      </c>
      <c r="B782" s="86" t="s">
        <v>151</v>
      </c>
      <c r="C782" s="87" t="s">
        <v>33</v>
      </c>
      <c r="D782" s="88" t="s">
        <v>115</v>
      </c>
      <c r="E782" s="89">
        <v>44835</v>
      </c>
      <c r="F782" s="89">
        <v>44927</v>
      </c>
      <c r="G782" s="90" t="s">
        <v>136</v>
      </c>
      <c r="H782" s="91">
        <v>44711</v>
      </c>
      <c r="I782" s="88">
        <v>8</v>
      </c>
      <c r="J782" s="88" t="s">
        <v>107</v>
      </c>
      <c r="K782" s="92" t="s">
        <v>104</v>
      </c>
      <c r="L782" s="92" t="s">
        <v>105</v>
      </c>
      <c r="M782" s="88" t="s">
        <v>125</v>
      </c>
      <c r="N782" s="88" t="s">
        <v>280</v>
      </c>
      <c r="O782" s="88" t="s">
        <v>281</v>
      </c>
      <c r="P782" s="86" t="s">
        <v>282</v>
      </c>
      <c r="Q782" s="86" t="s">
        <v>140</v>
      </c>
      <c r="R782" s="86" t="s">
        <v>279</v>
      </c>
    </row>
    <row r="783" spans="1:18" s="93" customFormat="1" ht="21.6" customHeight="1" x14ac:dyDescent="0.25">
      <c r="A783" s="85">
        <f>IFERROR(IF(B783="","",SUBTOTAL(3,$B$9:$B783)),"-")</f>
        <v>775</v>
      </c>
      <c r="B783" s="86" t="s">
        <v>152</v>
      </c>
      <c r="C783" s="87" t="s">
        <v>34</v>
      </c>
      <c r="D783" s="88" t="s">
        <v>110</v>
      </c>
      <c r="E783" s="89">
        <v>44287</v>
      </c>
      <c r="F783" s="89">
        <v>44986</v>
      </c>
      <c r="G783" s="90" t="s">
        <v>137</v>
      </c>
      <c r="H783" s="91">
        <v>44816</v>
      </c>
      <c r="I783" s="88">
        <v>8</v>
      </c>
      <c r="J783" s="88" t="s">
        <v>107</v>
      </c>
      <c r="K783" s="92" t="s">
        <v>104</v>
      </c>
      <c r="L783" s="92" t="s">
        <v>105</v>
      </c>
      <c r="M783" s="88" t="s">
        <v>125</v>
      </c>
      <c r="N783" s="88" t="s">
        <v>283</v>
      </c>
      <c r="O783" s="88" t="s">
        <v>284</v>
      </c>
      <c r="P783" s="86" t="s">
        <v>285</v>
      </c>
      <c r="Q783" s="86" t="s">
        <v>140</v>
      </c>
      <c r="R783" s="86" t="s">
        <v>279</v>
      </c>
    </row>
    <row r="784" spans="1:18" s="93" customFormat="1" ht="21.6" customHeight="1" x14ac:dyDescent="0.25">
      <c r="A784" s="85">
        <f>IFERROR(IF(B784="","",SUBTOTAL(3,$B$9:$B784)),"-")</f>
        <v>776</v>
      </c>
      <c r="B784" s="86" t="s">
        <v>153</v>
      </c>
      <c r="C784" s="87" t="s">
        <v>18</v>
      </c>
      <c r="D784" s="88" t="s">
        <v>116</v>
      </c>
      <c r="E784" s="89">
        <v>44652</v>
      </c>
      <c r="F784" s="89">
        <v>45292</v>
      </c>
      <c r="G784" s="90" t="s">
        <v>134</v>
      </c>
      <c r="H784" s="91">
        <v>44816</v>
      </c>
      <c r="I784" s="88">
        <v>8</v>
      </c>
      <c r="J784" s="88" t="s">
        <v>107</v>
      </c>
      <c r="K784" s="92" t="s">
        <v>106</v>
      </c>
      <c r="L784" s="92" t="s">
        <v>105</v>
      </c>
      <c r="M784" s="88" t="s">
        <v>125</v>
      </c>
      <c r="N784" s="88" t="s">
        <v>286</v>
      </c>
      <c r="O784" s="88" t="s">
        <v>287</v>
      </c>
      <c r="P784" s="86" t="s">
        <v>288</v>
      </c>
      <c r="Q784" s="86" t="s">
        <v>140</v>
      </c>
      <c r="R784" s="86" t="s">
        <v>279</v>
      </c>
    </row>
    <row r="785" spans="1:18" s="93" customFormat="1" ht="21.6" customHeight="1" x14ac:dyDescent="0.25">
      <c r="A785" s="85">
        <f>IFERROR(IF(B785="","",SUBTOTAL(3,$B$9:$B785)),"-")</f>
        <v>777</v>
      </c>
      <c r="B785" s="86" t="s">
        <v>154</v>
      </c>
      <c r="C785" s="87" t="s">
        <v>35</v>
      </c>
      <c r="D785" s="88" t="s">
        <v>110</v>
      </c>
      <c r="E785" s="89">
        <v>44287</v>
      </c>
      <c r="F785" s="89">
        <v>44593</v>
      </c>
      <c r="G785" s="90" t="s">
        <v>135</v>
      </c>
      <c r="H785" s="91">
        <v>44747</v>
      </c>
      <c r="I785" s="88">
        <v>9</v>
      </c>
      <c r="J785" s="88" t="s">
        <v>103</v>
      </c>
      <c r="K785" s="92" t="s">
        <v>104</v>
      </c>
      <c r="L785" s="92" t="s">
        <v>105</v>
      </c>
      <c r="M785" s="88" t="s">
        <v>112</v>
      </c>
      <c r="N785" s="88" t="s">
        <v>289</v>
      </c>
      <c r="O785" s="88" t="s">
        <v>290</v>
      </c>
      <c r="P785" s="86" t="s">
        <v>291</v>
      </c>
      <c r="Q785" s="86" t="s">
        <v>140</v>
      </c>
      <c r="R785" s="86" t="s">
        <v>155</v>
      </c>
    </row>
    <row r="786" spans="1:18" s="93" customFormat="1" ht="21.6" customHeight="1" x14ac:dyDescent="0.25">
      <c r="A786" s="85">
        <f>IFERROR(IF(B786="","",SUBTOTAL(3,$B$9:$B786)),"-")</f>
        <v>778</v>
      </c>
      <c r="B786" s="86" t="s">
        <v>156</v>
      </c>
      <c r="C786" s="87" t="s">
        <v>36</v>
      </c>
      <c r="D786" s="88" t="s">
        <v>110</v>
      </c>
      <c r="E786" s="89">
        <v>43922</v>
      </c>
      <c r="F786" s="89">
        <v>44774</v>
      </c>
      <c r="G786" s="90" t="s">
        <v>136</v>
      </c>
      <c r="H786" s="91">
        <v>44130</v>
      </c>
      <c r="I786" s="88">
        <v>8</v>
      </c>
      <c r="J786" s="88" t="s">
        <v>107</v>
      </c>
      <c r="K786" s="92" t="s">
        <v>104</v>
      </c>
      <c r="L786" s="92" t="s">
        <v>105</v>
      </c>
      <c r="M786" s="88" t="s">
        <v>125</v>
      </c>
      <c r="N786" s="88" t="s">
        <v>292</v>
      </c>
      <c r="O786" s="88" t="s">
        <v>293</v>
      </c>
      <c r="P786" s="86" t="s">
        <v>294</v>
      </c>
      <c r="Q786" s="86" t="s">
        <v>140</v>
      </c>
      <c r="R786" s="86" t="s">
        <v>155</v>
      </c>
    </row>
    <row r="787" spans="1:18" s="93" customFormat="1" ht="21.6" customHeight="1" x14ac:dyDescent="0.25">
      <c r="A787" s="85">
        <f>IFERROR(IF(B787="","",SUBTOTAL(3,$B$9:$B787)),"-")</f>
        <v>779</v>
      </c>
      <c r="B787" s="86" t="s">
        <v>157</v>
      </c>
      <c r="C787" s="87" t="s">
        <v>38</v>
      </c>
      <c r="D787" s="88" t="s">
        <v>110</v>
      </c>
      <c r="E787" s="89">
        <v>41730</v>
      </c>
      <c r="F787" s="89">
        <v>44986</v>
      </c>
      <c r="G787" s="90" t="s">
        <v>138</v>
      </c>
      <c r="H787" s="91">
        <v>42732</v>
      </c>
      <c r="I787" s="88">
        <v>8</v>
      </c>
      <c r="J787" s="88" t="s">
        <v>118</v>
      </c>
      <c r="K787" s="92" t="s">
        <v>106</v>
      </c>
      <c r="L787" s="92" t="s">
        <v>105</v>
      </c>
      <c r="M787" s="88" t="s">
        <v>125</v>
      </c>
      <c r="N787" s="88" t="s">
        <v>295</v>
      </c>
      <c r="O787" s="88" t="s">
        <v>296</v>
      </c>
      <c r="P787" s="86" t="s">
        <v>297</v>
      </c>
      <c r="Q787" s="86" t="s">
        <v>140</v>
      </c>
      <c r="R787" s="86" t="s">
        <v>155</v>
      </c>
    </row>
    <row r="788" spans="1:18" s="93" customFormat="1" ht="21.6" customHeight="1" x14ac:dyDescent="0.25">
      <c r="A788" s="85">
        <f>IFERROR(IF(B788="","",SUBTOTAL(3,$B$9:$B788)),"-")</f>
        <v>780</v>
      </c>
      <c r="B788" s="86" t="s">
        <v>158</v>
      </c>
      <c r="C788" s="87" t="s">
        <v>37</v>
      </c>
      <c r="D788" s="88" t="s">
        <v>110</v>
      </c>
      <c r="E788" s="89">
        <v>42095</v>
      </c>
      <c r="F788" s="89">
        <v>44621</v>
      </c>
      <c r="G788" s="90" t="s">
        <v>134</v>
      </c>
      <c r="H788" s="91">
        <v>44130</v>
      </c>
      <c r="I788" s="88">
        <v>8</v>
      </c>
      <c r="J788" s="88" t="s">
        <v>118</v>
      </c>
      <c r="K788" s="92" t="s">
        <v>106</v>
      </c>
      <c r="L788" s="92" t="s">
        <v>105</v>
      </c>
      <c r="M788" s="88" t="s">
        <v>125</v>
      </c>
      <c r="N788" s="88" t="s">
        <v>298</v>
      </c>
      <c r="O788" s="88" t="s">
        <v>299</v>
      </c>
      <c r="P788" s="86" t="s">
        <v>300</v>
      </c>
      <c r="Q788" s="86" t="s">
        <v>140</v>
      </c>
      <c r="R788" s="86" t="s">
        <v>155</v>
      </c>
    </row>
    <row r="789" spans="1:18" s="93" customFormat="1" ht="21.6" customHeight="1" x14ac:dyDescent="0.25">
      <c r="A789" s="85">
        <f>IFERROR(IF(B789="","",SUBTOTAL(3,$B$9:$B789)),"-")</f>
        <v>781</v>
      </c>
      <c r="B789" s="86" t="s">
        <v>159</v>
      </c>
      <c r="C789" s="87" t="s">
        <v>39</v>
      </c>
      <c r="D789" s="88" t="s">
        <v>119</v>
      </c>
      <c r="E789" s="89">
        <v>44835</v>
      </c>
      <c r="F789" s="89">
        <v>45292</v>
      </c>
      <c r="G789" s="90" t="s">
        <v>117</v>
      </c>
      <c r="H789" s="91">
        <v>44277</v>
      </c>
      <c r="I789" s="88">
        <v>5</v>
      </c>
      <c r="J789" s="88" t="s">
        <v>118</v>
      </c>
      <c r="K789" s="92" t="s">
        <v>104</v>
      </c>
      <c r="L789" s="92" t="s">
        <v>105</v>
      </c>
      <c r="M789" s="88" t="s">
        <v>114</v>
      </c>
      <c r="N789" s="88" t="s">
        <v>301</v>
      </c>
      <c r="O789" s="88" t="s">
        <v>302</v>
      </c>
      <c r="P789" s="86" t="s">
        <v>303</v>
      </c>
      <c r="Q789" s="86" t="s">
        <v>140</v>
      </c>
      <c r="R789" s="86" t="s">
        <v>155</v>
      </c>
    </row>
    <row r="790" spans="1:18" s="93" customFormat="1" ht="21.6" customHeight="1" x14ac:dyDescent="0.25">
      <c r="A790" s="85">
        <f>IFERROR(IF(B790="","",SUBTOTAL(3,$B$9:$B790)),"-")</f>
        <v>782</v>
      </c>
      <c r="B790" s="86" t="s">
        <v>160</v>
      </c>
      <c r="C790" s="87" t="s">
        <v>40</v>
      </c>
      <c r="D790" s="88" t="s">
        <v>113</v>
      </c>
      <c r="E790" s="89">
        <v>45200</v>
      </c>
      <c r="F790" s="89">
        <v>44927</v>
      </c>
      <c r="G790" s="90" t="s">
        <v>135</v>
      </c>
      <c r="H790" s="91">
        <v>43336</v>
      </c>
      <c r="I790" s="88">
        <v>9</v>
      </c>
      <c r="J790" s="88" t="s">
        <v>103</v>
      </c>
      <c r="K790" s="92" t="s">
        <v>104</v>
      </c>
      <c r="L790" s="92" t="s">
        <v>105</v>
      </c>
      <c r="M790" s="88" t="s">
        <v>112</v>
      </c>
      <c r="N790" s="88" t="s">
        <v>304</v>
      </c>
      <c r="O790" s="88" t="s">
        <v>305</v>
      </c>
      <c r="P790" s="86" t="s">
        <v>306</v>
      </c>
      <c r="Q790" s="86" t="s">
        <v>140</v>
      </c>
      <c r="R790" s="86" t="s">
        <v>307</v>
      </c>
    </row>
    <row r="791" spans="1:18" s="93" customFormat="1" ht="21.6" customHeight="1" x14ac:dyDescent="0.25">
      <c r="A791" s="85">
        <f>IFERROR(IF(B791="","",SUBTOTAL(3,$B$9:$B791)),"-")</f>
        <v>783</v>
      </c>
      <c r="B791" s="86" t="s">
        <v>161</v>
      </c>
      <c r="C791" s="87" t="s">
        <v>41</v>
      </c>
      <c r="D791" s="88" t="s">
        <v>115</v>
      </c>
      <c r="E791" s="89">
        <v>44470</v>
      </c>
      <c r="F791" s="89">
        <v>45292</v>
      </c>
      <c r="G791" s="90" t="s">
        <v>136</v>
      </c>
      <c r="H791" s="91">
        <v>44105</v>
      </c>
      <c r="I791" s="88">
        <v>8</v>
      </c>
      <c r="J791" s="88" t="s">
        <v>107</v>
      </c>
      <c r="K791" s="92" t="s">
        <v>106</v>
      </c>
      <c r="L791" s="92" t="s">
        <v>105</v>
      </c>
      <c r="M791" s="88" t="s">
        <v>125</v>
      </c>
      <c r="N791" s="88" t="s">
        <v>308</v>
      </c>
      <c r="O791" s="88" t="s">
        <v>309</v>
      </c>
      <c r="P791" s="86" t="s">
        <v>310</v>
      </c>
      <c r="Q791" s="86" t="s">
        <v>140</v>
      </c>
      <c r="R791" s="86" t="s">
        <v>307</v>
      </c>
    </row>
    <row r="792" spans="1:18" s="93" customFormat="1" ht="21.6" customHeight="1" x14ac:dyDescent="0.25">
      <c r="A792" s="85">
        <f>IFERROR(IF(B792="","",SUBTOTAL(3,$B$9:$B792)),"-")</f>
        <v>784</v>
      </c>
      <c r="B792" s="86" t="s">
        <v>162</v>
      </c>
      <c r="C792" s="87" t="s">
        <v>42</v>
      </c>
      <c r="D792" s="88" t="s">
        <v>110</v>
      </c>
      <c r="E792" s="89">
        <v>45200</v>
      </c>
      <c r="F792" s="89">
        <v>45292</v>
      </c>
      <c r="G792" s="90" t="s">
        <v>137</v>
      </c>
      <c r="H792" s="91">
        <v>43336</v>
      </c>
      <c r="I792" s="88">
        <v>8</v>
      </c>
      <c r="J792" s="88" t="s">
        <v>107</v>
      </c>
      <c r="K792" s="92" t="s">
        <v>104</v>
      </c>
      <c r="L792" s="92" t="s">
        <v>105</v>
      </c>
      <c r="M792" s="88" t="s">
        <v>125</v>
      </c>
      <c r="N792" s="88" t="s">
        <v>311</v>
      </c>
      <c r="O792" s="88" t="s">
        <v>312</v>
      </c>
      <c r="P792" s="86" t="s">
        <v>313</v>
      </c>
      <c r="Q792" s="86" t="s">
        <v>140</v>
      </c>
      <c r="R792" s="86" t="s">
        <v>307</v>
      </c>
    </row>
    <row r="793" spans="1:18" s="93" customFormat="1" ht="21.6" customHeight="1" x14ac:dyDescent="0.25">
      <c r="A793" s="85">
        <f>IFERROR(IF(B793="","",SUBTOTAL(3,$B$9:$B793)),"-")</f>
        <v>785</v>
      </c>
      <c r="B793" s="86" t="s">
        <v>163</v>
      </c>
      <c r="C793" s="87" t="s">
        <v>43</v>
      </c>
      <c r="D793" s="88" t="s">
        <v>115</v>
      </c>
      <c r="E793" s="89">
        <v>43922</v>
      </c>
      <c r="F793" s="89">
        <v>45292</v>
      </c>
      <c r="G793" s="90" t="s">
        <v>138</v>
      </c>
      <c r="H793" s="91">
        <v>43409</v>
      </c>
      <c r="I793" s="88">
        <v>8</v>
      </c>
      <c r="J793" s="88" t="s">
        <v>107</v>
      </c>
      <c r="K793" s="92" t="s">
        <v>106</v>
      </c>
      <c r="L793" s="92" t="s">
        <v>105</v>
      </c>
      <c r="M793" s="88" t="s">
        <v>125</v>
      </c>
      <c r="N793" s="88" t="s">
        <v>314</v>
      </c>
      <c r="O793" s="88" t="s">
        <v>315</v>
      </c>
      <c r="P793" s="86" t="s">
        <v>316</v>
      </c>
      <c r="Q793" s="86" t="s">
        <v>140</v>
      </c>
      <c r="R793" s="86" t="s">
        <v>307</v>
      </c>
    </row>
    <row r="794" spans="1:18" s="93" customFormat="1" ht="21.6" customHeight="1" x14ac:dyDescent="0.25">
      <c r="A794" s="85">
        <f>IFERROR(IF(B794="","",SUBTOTAL(3,$B$9:$B794)),"-")</f>
        <v>786</v>
      </c>
      <c r="B794" s="86" t="s">
        <v>317</v>
      </c>
      <c r="C794" s="87" t="s">
        <v>44</v>
      </c>
      <c r="D794" s="88" t="s">
        <v>110</v>
      </c>
      <c r="E794" s="89">
        <v>44652</v>
      </c>
      <c r="F794" s="89">
        <v>45292</v>
      </c>
      <c r="G794" s="90" t="s">
        <v>135</v>
      </c>
      <c r="H794" s="91">
        <v>44280</v>
      </c>
      <c r="I794" s="88">
        <v>9</v>
      </c>
      <c r="J794" s="88" t="s">
        <v>103</v>
      </c>
      <c r="K794" s="92" t="s">
        <v>104</v>
      </c>
      <c r="L794" s="92" t="s">
        <v>105</v>
      </c>
      <c r="M794" s="88" t="s">
        <v>112</v>
      </c>
      <c r="N794" s="88" t="s">
        <v>318</v>
      </c>
      <c r="O794" s="88" t="s">
        <v>319</v>
      </c>
      <c r="P794" s="86" t="s">
        <v>320</v>
      </c>
      <c r="Q794" s="86" t="s">
        <v>140</v>
      </c>
      <c r="R794" s="86" t="s">
        <v>164</v>
      </c>
    </row>
    <row r="795" spans="1:18" s="93" customFormat="1" ht="21.6" customHeight="1" x14ac:dyDescent="0.25">
      <c r="A795" s="85">
        <f>IFERROR(IF(B795="","",SUBTOTAL(3,$B$9:$B795)),"-")</f>
        <v>787</v>
      </c>
      <c r="B795" s="86" t="s">
        <v>165</v>
      </c>
      <c r="C795" s="87" t="s">
        <v>45</v>
      </c>
      <c r="D795" s="88" t="s">
        <v>115</v>
      </c>
      <c r="E795" s="89">
        <v>44470</v>
      </c>
      <c r="F795" s="89">
        <v>45292</v>
      </c>
      <c r="G795" s="90" t="s">
        <v>136</v>
      </c>
      <c r="H795" s="91">
        <v>44280</v>
      </c>
      <c r="I795" s="88">
        <v>8</v>
      </c>
      <c r="J795" s="88" t="s">
        <v>107</v>
      </c>
      <c r="K795" s="92" t="s">
        <v>106</v>
      </c>
      <c r="L795" s="92" t="s">
        <v>105</v>
      </c>
      <c r="M795" s="88" t="s">
        <v>125</v>
      </c>
      <c r="N795" s="88" t="s">
        <v>321</v>
      </c>
      <c r="O795" s="88" t="s">
        <v>322</v>
      </c>
      <c r="P795" s="86" t="s">
        <v>323</v>
      </c>
      <c r="Q795" s="86" t="s">
        <v>140</v>
      </c>
      <c r="R795" s="86" t="s">
        <v>164</v>
      </c>
    </row>
    <row r="796" spans="1:18" s="93" customFormat="1" ht="21.6" customHeight="1" x14ac:dyDescent="0.25">
      <c r="A796" s="85">
        <f>IFERROR(IF(B796="","",SUBTOTAL(3,$B$9:$B796)),"-")</f>
        <v>788</v>
      </c>
      <c r="B796" s="86" t="s">
        <v>166</v>
      </c>
      <c r="C796" s="87" t="s">
        <v>19</v>
      </c>
      <c r="D796" s="88" t="s">
        <v>110</v>
      </c>
      <c r="E796" s="89">
        <v>44652</v>
      </c>
      <c r="F796" s="89">
        <v>44958</v>
      </c>
      <c r="G796" s="90" t="s">
        <v>137</v>
      </c>
      <c r="H796" s="91">
        <v>44810</v>
      </c>
      <c r="I796" s="88">
        <v>8</v>
      </c>
      <c r="J796" s="88" t="s">
        <v>107</v>
      </c>
      <c r="K796" s="92" t="s">
        <v>106</v>
      </c>
      <c r="L796" s="92" t="s">
        <v>105</v>
      </c>
      <c r="M796" s="88" t="s">
        <v>125</v>
      </c>
      <c r="N796" s="88" t="s">
        <v>324</v>
      </c>
      <c r="O796" s="88" t="s">
        <v>325</v>
      </c>
      <c r="P796" s="86" t="s">
        <v>326</v>
      </c>
      <c r="Q796" s="86" t="s">
        <v>140</v>
      </c>
      <c r="R796" s="86" t="s">
        <v>164</v>
      </c>
    </row>
    <row r="797" spans="1:18" s="93" customFormat="1" ht="21.6" customHeight="1" x14ac:dyDescent="0.25">
      <c r="A797" s="85">
        <f>IFERROR(IF(B797="","",SUBTOTAL(3,$B$9:$B797)),"-")</f>
        <v>789</v>
      </c>
      <c r="B797" s="86" t="s">
        <v>167</v>
      </c>
      <c r="C797" s="87" t="s">
        <v>46</v>
      </c>
      <c r="D797" s="88" t="s">
        <v>113</v>
      </c>
      <c r="E797" s="89">
        <v>40817</v>
      </c>
      <c r="F797" s="89">
        <v>44986</v>
      </c>
      <c r="G797" s="90" t="s">
        <v>138</v>
      </c>
      <c r="H797" s="91">
        <v>42732</v>
      </c>
      <c r="I797" s="88">
        <v>8</v>
      </c>
      <c r="J797" s="88" t="s">
        <v>107</v>
      </c>
      <c r="K797" s="92" t="s">
        <v>104</v>
      </c>
      <c r="L797" s="92" t="s">
        <v>105</v>
      </c>
      <c r="M797" s="88" t="s">
        <v>125</v>
      </c>
      <c r="N797" s="88" t="s">
        <v>327</v>
      </c>
      <c r="O797" s="88" t="s">
        <v>328</v>
      </c>
      <c r="P797" s="86" t="s">
        <v>329</v>
      </c>
      <c r="Q797" s="86" t="s">
        <v>140</v>
      </c>
      <c r="R797" s="86" t="s">
        <v>164</v>
      </c>
    </row>
    <row r="798" spans="1:18" s="93" customFormat="1" ht="21.6" customHeight="1" x14ac:dyDescent="0.25">
      <c r="A798" s="85">
        <f>IFERROR(IF(B798="","",SUBTOTAL(3,$B$9:$B798)),"-")</f>
        <v>790</v>
      </c>
      <c r="B798" s="86" t="s">
        <v>330</v>
      </c>
      <c r="C798" s="87" t="s">
        <v>47</v>
      </c>
      <c r="D798" s="88" t="s">
        <v>115</v>
      </c>
      <c r="E798" s="89">
        <v>44470</v>
      </c>
      <c r="F798" s="89">
        <v>44927</v>
      </c>
      <c r="G798" s="90" t="s">
        <v>134</v>
      </c>
      <c r="H798" s="91">
        <v>44200</v>
      </c>
      <c r="I798" s="88">
        <v>8</v>
      </c>
      <c r="J798" s="88" t="s">
        <v>107</v>
      </c>
      <c r="K798" s="92" t="s">
        <v>106</v>
      </c>
      <c r="L798" s="92" t="s">
        <v>105</v>
      </c>
      <c r="M798" s="88" t="s">
        <v>125</v>
      </c>
      <c r="N798" s="88" t="s">
        <v>331</v>
      </c>
      <c r="O798" s="88">
        <v>81270378378</v>
      </c>
      <c r="P798" s="86" t="s">
        <v>332</v>
      </c>
      <c r="Q798" s="86" t="s">
        <v>140</v>
      </c>
      <c r="R798" s="86" t="s">
        <v>164</v>
      </c>
    </row>
    <row r="799" spans="1:18" s="93" customFormat="1" ht="21.6" customHeight="1" x14ac:dyDescent="0.25">
      <c r="A799" s="85">
        <f>IFERROR(IF(B799="","",SUBTOTAL(3,$B$9:$B799)),"-")</f>
        <v>791</v>
      </c>
      <c r="B799" s="86" t="s">
        <v>168</v>
      </c>
      <c r="C799" s="87" t="s">
        <v>48</v>
      </c>
      <c r="D799" s="88" t="s">
        <v>113</v>
      </c>
      <c r="E799" s="89">
        <v>45200</v>
      </c>
      <c r="F799" s="89">
        <v>45292</v>
      </c>
      <c r="G799" s="90" t="s">
        <v>135</v>
      </c>
      <c r="H799" s="91">
        <v>44130</v>
      </c>
      <c r="I799" s="88">
        <v>9</v>
      </c>
      <c r="J799" s="88" t="s">
        <v>107</v>
      </c>
      <c r="K799" s="92" t="s">
        <v>104</v>
      </c>
      <c r="L799" s="92" t="s">
        <v>105</v>
      </c>
      <c r="M799" s="88" t="s">
        <v>112</v>
      </c>
      <c r="N799" s="88" t="s">
        <v>333</v>
      </c>
      <c r="O799" s="88" t="s">
        <v>334</v>
      </c>
      <c r="P799" s="86" t="s">
        <v>335</v>
      </c>
      <c r="Q799" s="86" t="s">
        <v>140</v>
      </c>
      <c r="R799" s="86" t="s">
        <v>169</v>
      </c>
    </row>
    <row r="800" spans="1:18" s="93" customFormat="1" ht="21.6" customHeight="1" x14ac:dyDescent="0.25">
      <c r="A800" s="85">
        <f>IFERROR(IF(B800="","",SUBTOTAL(3,$B$9:$B800)),"-")</f>
        <v>792</v>
      </c>
      <c r="B800" s="86" t="s">
        <v>170</v>
      </c>
      <c r="C800" s="87" t="s">
        <v>49</v>
      </c>
      <c r="D800" s="88" t="s">
        <v>113</v>
      </c>
      <c r="E800" s="89">
        <v>45200</v>
      </c>
      <c r="F800" s="89">
        <v>44652</v>
      </c>
      <c r="G800" s="90" t="s">
        <v>137</v>
      </c>
      <c r="H800" s="91">
        <v>44747</v>
      </c>
      <c r="I800" s="88">
        <v>8</v>
      </c>
      <c r="J800" s="88" t="s">
        <v>103</v>
      </c>
      <c r="K800" s="92" t="s">
        <v>104</v>
      </c>
      <c r="L800" s="92" t="s">
        <v>105</v>
      </c>
      <c r="M800" s="88" t="s">
        <v>125</v>
      </c>
      <c r="N800" s="88" t="s">
        <v>336</v>
      </c>
      <c r="O800" s="88" t="s">
        <v>337</v>
      </c>
      <c r="P800" s="86" t="s">
        <v>338</v>
      </c>
      <c r="Q800" s="86" t="s">
        <v>140</v>
      </c>
      <c r="R800" s="86" t="s">
        <v>169</v>
      </c>
    </row>
    <row r="801" spans="1:18" s="93" customFormat="1" ht="21.6" customHeight="1" x14ac:dyDescent="0.25">
      <c r="A801" s="85">
        <f>IFERROR(IF(B801="","",SUBTOTAL(3,$B$9:$B801)),"-")</f>
        <v>793</v>
      </c>
      <c r="B801" s="86" t="s">
        <v>171</v>
      </c>
      <c r="C801" s="87" t="s">
        <v>50</v>
      </c>
      <c r="D801" s="88" t="s">
        <v>113</v>
      </c>
      <c r="E801" s="89">
        <v>43556</v>
      </c>
      <c r="F801" s="89">
        <v>44958</v>
      </c>
      <c r="G801" s="90" t="s">
        <v>138</v>
      </c>
      <c r="H801" s="91">
        <v>44231</v>
      </c>
      <c r="I801" s="88">
        <v>8</v>
      </c>
      <c r="J801" s="88" t="s">
        <v>107</v>
      </c>
      <c r="K801" s="92" t="s">
        <v>106</v>
      </c>
      <c r="L801" s="92" t="s">
        <v>105</v>
      </c>
      <c r="M801" s="88" t="s">
        <v>125</v>
      </c>
      <c r="N801" s="88" t="s">
        <v>339</v>
      </c>
      <c r="O801" s="88" t="s">
        <v>340</v>
      </c>
      <c r="P801" s="86" t="s">
        <v>341</v>
      </c>
      <c r="Q801" s="86" t="s">
        <v>140</v>
      </c>
      <c r="R801" s="86" t="s">
        <v>169</v>
      </c>
    </row>
    <row r="802" spans="1:18" s="93" customFormat="1" ht="21.6" customHeight="1" x14ac:dyDescent="0.25">
      <c r="A802" s="85">
        <f>IFERROR(IF(B802="","",SUBTOTAL(3,$B$9:$B802)),"-")</f>
        <v>794</v>
      </c>
      <c r="B802" s="86" t="s">
        <v>172</v>
      </c>
      <c r="C802" s="87" t="s">
        <v>51</v>
      </c>
      <c r="D802" s="88" t="s">
        <v>115</v>
      </c>
      <c r="E802" s="89">
        <v>44652</v>
      </c>
      <c r="F802" s="89">
        <v>44682</v>
      </c>
      <c r="G802" s="90" t="s">
        <v>134</v>
      </c>
      <c r="H802" s="91">
        <v>44470</v>
      </c>
      <c r="I802" s="88">
        <v>8</v>
      </c>
      <c r="J802" s="88" t="s">
        <v>107</v>
      </c>
      <c r="K802" s="92" t="s">
        <v>104</v>
      </c>
      <c r="L802" s="92" t="s">
        <v>105</v>
      </c>
      <c r="M802" s="88" t="s">
        <v>125</v>
      </c>
      <c r="N802" s="88" t="s">
        <v>342</v>
      </c>
      <c r="O802" s="88" t="s">
        <v>343</v>
      </c>
      <c r="P802" s="86" t="s">
        <v>344</v>
      </c>
      <c r="Q802" s="86" t="s">
        <v>140</v>
      </c>
      <c r="R802" s="86" t="s">
        <v>169</v>
      </c>
    </row>
    <row r="803" spans="1:18" s="93" customFormat="1" ht="21.6" customHeight="1" x14ac:dyDescent="0.25">
      <c r="A803" s="85">
        <f>IFERROR(IF(B803="","",SUBTOTAL(3,$B$9:$B803)),"-")</f>
        <v>795</v>
      </c>
      <c r="B803" s="86" t="s">
        <v>173</v>
      </c>
      <c r="C803" s="87" t="s">
        <v>52</v>
      </c>
      <c r="D803" s="88" t="s">
        <v>110</v>
      </c>
      <c r="E803" s="89">
        <v>43922</v>
      </c>
      <c r="F803" s="89">
        <v>45047</v>
      </c>
      <c r="G803" s="90" t="s">
        <v>135</v>
      </c>
      <c r="H803" s="91">
        <v>44200</v>
      </c>
      <c r="I803" s="88">
        <v>9</v>
      </c>
      <c r="J803" s="88" t="s">
        <v>103</v>
      </c>
      <c r="K803" s="92" t="s">
        <v>104</v>
      </c>
      <c r="L803" s="92" t="s">
        <v>105</v>
      </c>
      <c r="M803" s="88" t="s">
        <v>112</v>
      </c>
      <c r="N803" s="88" t="s">
        <v>345</v>
      </c>
      <c r="O803" s="88" t="s">
        <v>346</v>
      </c>
      <c r="P803" s="86" t="s">
        <v>347</v>
      </c>
      <c r="Q803" s="86" t="s">
        <v>140</v>
      </c>
      <c r="R803" s="86" t="s">
        <v>348</v>
      </c>
    </row>
    <row r="804" spans="1:18" s="93" customFormat="1" ht="21.6" customHeight="1" x14ac:dyDescent="0.25">
      <c r="A804" s="85">
        <f>IFERROR(IF(B804="","",SUBTOTAL(3,$B$9:$B804)),"-")</f>
        <v>796</v>
      </c>
      <c r="B804" s="86" t="s">
        <v>174</v>
      </c>
      <c r="C804" s="87" t="s">
        <v>53</v>
      </c>
      <c r="D804" s="88" t="s">
        <v>110</v>
      </c>
      <c r="E804" s="89">
        <v>41548</v>
      </c>
      <c r="F804" s="89">
        <v>44986</v>
      </c>
      <c r="G804" s="90" t="s">
        <v>136</v>
      </c>
      <c r="H804" s="91">
        <v>42732</v>
      </c>
      <c r="I804" s="88">
        <v>8</v>
      </c>
      <c r="J804" s="88" t="s">
        <v>118</v>
      </c>
      <c r="K804" s="92" t="s">
        <v>104</v>
      </c>
      <c r="L804" s="92" t="s">
        <v>105</v>
      </c>
      <c r="M804" s="88" t="s">
        <v>125</v>
      </c>
      <c r="N804" s="88" t="s">
        <v>349</v>
      </c>
      <c r="O804" s="88" t="s">
        <v>350</v>
      </c>
      <c r="P804" s="86" t="s">
        <v>351</v>
      </c>
      <c r="Q804" s="86" t="s">
        <v>140</v>
      </c>
      <c r="R804" s="86" t="s">
        <v>348</v>
      </c>
    </row>
    <row r="805" spans="1:18" s="93" customFormat="1" ht="21.6" customHeight="1" x14ac:dyDescent="0.25">
      <c r="A805" s="85">
        <f>IFERROR(IF(B805="","",SUBTOTAL(3,$B$9:$B805)),"-")</f>
        <v>797</v>
      </c>
      <c r="B805" s="86" t="s">
        <v>175</v>
      </c>
      <c r="C805" s="87" t="s">
        <v>54</v>
      </c>
      <c r="D805" s="88" t="s">
        <v>113</v>
      </c>
      <c r="E805" s="89">
        <v>42461</v>
      </c>
      <c r="F805" s="89">
        <v>44652</v>
      </c>
      <c r="G805" s="90" t="s">
        <v>138</v>
      </c>
      <c r="H805" s="91">
        <v>42732</v>
      </c>
      <c r="I805" s="88">
        <v>8</v>
      </c>
      <c r="J805" s="88" t="s">
        <v>107</v>
      </c>
      <c r="K805" s="92" t="s">
        <v>104</v>
      </c>
      <c r="L805" s="92" t="s">
        <v>105</v>
      </c>
      <c r="M805" s="88" t="s">
        <v>125</v>
      </c>
      <c r="N805" s="88" t="s">
        <v>352</v>
      </c>
      <c r="O805" s="88" t="s">
        <v>353</v>
      </c>
      <c r="P805" s="86" t="s">
        <v>354</v>
      </c>
      <c r="Q805" s="86" t="s">
        <v>140</v>
      </c>
      <c r="R805" s="86" t="s">
        <v>348</v>
      </c>
    </row>
    <row r="806" spans="1:18" s="93" customFormat="1" ht="21.6" customHeight="1" x14ac:dyDescent="0.25">
      <c r="A806" s="85">
        <f>IFERROR(IF(B806="","",SUBTOTAL(3,$B$9:$B806)),"-")</f>
        <v>798</v>
      </c>
      <c r="B806" s="86" t="s">
        <v>176</v>
      </c>
      <c r="C806" s="87" t="s">
        <v>17</v>
      </c>
      <c r="D806" s="88" t="s">
        <v>115</v>
      </c>
      <c r="E806" s="89">
        <v>45200</v>
      </c>
      <c r="F806" s="89">
        <v>45139</v>
      </c>
      <c r="G806" s="90" t="s">
        <v>134</v>
      </c>
      <c r="H806" s="91">
        <v>44810</v>
      </c>
      <c r="I806" s="88">
        <v>8</v>
      </c>
      <c r="J806" s="88" t="s">
        <v>107</v>
      </c>
      <c r="K806" s="92" t="s">
        <v>106</v>
      </c>
      <c r="L806" s="92" t="s">
        <v>105</v>
      </c>
      <c r="M806" s="88" t="s">
        <v>125</v>
      </c>
      <c r="N806" s="88" t="s">
        <v>355</v>
      </c>
      <c r="O806" s="88" t="s">
        <v>356</v>
      </c>
      <c r="P806" s="86" t="s">
        <v>357</v>
      </c>
      <c r="Q806" s="86" t="s">
        <v>140</v>
      </c>
      <c r="R806" s="86" t="s">
        <v>348</v>
      </c>
    </row>
    <row r="807" spans="1:18" s="93" customFormat="1" ht="21.6" customHeight="1" x14ac:dyDescent="0.25">
      <c r="A807" s="85">
        <f>IFERROR(IF(B807="","",SUBTOTAL(3,$B$9:$B807)),"-")</f>
        <v>799</v>
      </c>
      <c r="B807" s="86" t="s">
        <v>177</v>
      </c>
      <c r="C807" s="87" t="s">
        <v>101</v>
      </c>
      <c r="D807" s="88" t="s">
        <v>113</v>
      </c>
      <c r="E807" s="89">
        <v>44470</v>
      </c>
      <c r="F807" s="89">
        <v>45292</v>
      </c>
      <c r="G807" s="90" t="s">
        <v>135</v>
      </c>
      <c r="H807" s="91">
        <v>44778</v>
      </c>
      <c r="I807" s="88">
        <v>9</v>
      </c>
      <c r="J807" s="88" t="s">
        <v>107</v>
      </c>
      <c r="K807" s="92" t="s">
        <v>104</v>
      </c>
      <c r="L807" s="92" t="s">
        <v>105</v>
      </c>
      <c r="M807" s="88" t="s">
        <v>112</v>
      </c>
      <c r="N807" s="88" t="s">
        <v>358</v>
      </c>
      <c r="O807" s="88" t="s">
        <v>359</v>
      </c>
      <c r="P807" s="86" t="s">
        <v>360</v>
      </c>
      <c r="Q807" s="86" t="s">
        <v>140</v>
      </c>
      <c r="R807" s="86" t="s">
        <v>178</v>
      </c>
    </row>
    <row r="808" spans="1:18" s="93" customFormat="1" ht="21.6" customHeight="1" x14ac:dyDescent="0.25">
      <c r="A808" s="85">
        <f>IFERROR(IF(B808="","",SUBTOTAL(3,$B$9:$B808)),"-")</f>
        <v>800</v>
      </c>
      <c r="B808" s="86" t="s">
        <v>179</v>
      </c>
      <c r="C808" s="87" t="s">
        <v>55</v>
      </c>
      <c r="D808" s="88" t="s">
        <v>115</v>
      </c>
      <c r="E808" s="89">
        <v>44287</v>
      </c>
      <c r="F808" s="89">
        <v>45292</v>
      </c>
      <c r="G808" s="90" t="s">
        <v>136</v>
      </c>
      <c r="H808" s="91">
        <v>44711</v>
      </c>
      <c r="I808" s="88">
        <v>8</v>
      </c>
      <c r="J808" s="88" t="s">
        <v>120</v>
      </c>
      <c r="K808" s="92" t="s">
        <v>104</v>
      </c>
      <c r="L808" s="92" t="s">
        <v>105</v>
      </c>
      <c r="M808" s="88" t="s">
        <v>125</v>
      </c>
      <c r="N808" s="88" t="s">
        <v>361</v>
      </c>
      <c r="O808" s="88">
        <v>82169911133</v>
      </c>
      <c r="P808" s="86" t="s">
        <v>362</v>
      </c>
      <c r="Q808" s="86" t="s">
        <v>140</v>
      </c>
      <c r="R808" s="86" t="s">
        <v>178</v>
      </c>
    </row>
    <row r="809" spans="1:18" s="93" customFormat="1" ht="21.6" customHeight="1" x14ac:dyDescent="0.25">
      <c r="A809" s="85">
        <f>IFERROR(IF(B809="","",SUBTOTAL(3,$B$9:$B809)),"-")</f>
        <v>801</v>
      </c>
      <c r="B809" s="86" t="s">
        <v>180</v>
      </c>
      <c r="C809" s="87" t="s">
        <v>56</v>
      </c>
      <c r="D809" s="88" t="s">
        <v>110</v>
      </c>
      <c r="E809" s="89">
        <v>45017</v>
      </c>
      <c r="F809" s="89">
        <v>44986</v>
      </c>
      <c r="G809" s="90" t="s">
        <v>137</v>
      </c>
      <c r="H809" s="91">
        <v>44351</v>
      </c>
      <c r="I809" s="88">
        <v>8</v>
      </c>
      <c r="J809" s="88" t="s">
        <v>107</v>
      </c>
      <c r="K809" s="92" t="s">
        <v>106</v>
      </c>
      <c r="L809" s="92" t="s">
        <v>105</v>
      </c>
      <c r="M809" s="88" t="s">
        <v>125</v>
      </c>
      <c r="N809" s="88" t="s">
        <v>363</v>
      </c>
      <c r="O809" s="88" t="s">
        <v>364</v>
      </c>
      <c r="P809" s="86" t="s">
        <v>365</v>
      </c>
      <c r="Q809" s="86" t="s">
        <v>140</v>
      </c>
      <c r="R809" s="86" t="s">
        <v>178</v>
      </c>
    </row>
    <row r="810" spans="1:18" s="93" customFormat="1" ht="21.6" customHeight="1" x14ac:dyDescent="0.25">
      <c r="A810" s="85">
        <f>IFERROR(IF(B810="","",SUBTOTAL(3,$B$9:$B810)),"-")</f>
        <v>802</v>
      </c>
      <c r="B810" s="86" t="s">
        <v>181</v>
      </c>
      <c r="C810" s="87" t="s">
        <v>57</v>
      </c>
      <c r="D810" s="88" t="s">
        <v>113</v>
      </c>
      <c r="E810" s="89">
        <v>43922</v>
      </c>
      <c r="F810" s="89">
        <v>44958</v>
      </c>
      <c r="G810" s="90" t="s">
        <v>138</v>
      </c>
      <c r="H810" s="91">
        <v>44351</v>
      </c>
      <c r="I810" s="88">
        <v>8</v>
      </c>
      <c r="J810" s="88" t="s">
        <v>107</v>
      </c>
      <c r="K810" s="92" t="s">
        <v>106</v>
      </c>
      <c r="L810" s="92" t="s">
        <v>105</v>
      </c>
      <c r="M810" s="88" t="s">
        <v>125</v>
      </c>
      <c r="N810" s="88" t="s">
        <v>366</v>
      </c>
      <c r="O810" s="88" t="s">
        <v>367</v>
      </c>
      <c r="P810" s="86" t="s">
        <v>368</v>
      </c>
      <c r="Q810" s="86" t="s">
        <v>140</v>
      </c>
      <c r="R810" s="86" t="s">
        <v>178</v>
      </c>
    </row>
    <row r="811" spans="1:18" s="93" customFormat="1" ht="21.6" customHeight="1" x14ac:dyDescent="0.25">
      <c r="A811" s="85">
        <f>IFERROR(IF(B811="","",SUBTOTAL(3,$B$9:$B811)),"-")</f>
        <v>803</v>
      </c>
      <c r="B811" s="86" t="s">
        <v>182</v>
      </c>
      <c r="C811" s="87" t="s">
        <v>58</v>
      </c>
      <c r="D811" s="88" t="s">
        <v>110</v>
      </c>
      <c r="E811" s="89">
        <v>45017</v>
      </c>
      <c r="F811" s="89">
        <v>45047</v>
      </c>
      <c r="G811" s="90" t="s">
        <v>134</v>
      </c>
      <c r="H811" s="91">
        <v>43833</v>
      </c>
      <c r="I811" s="88">
        <v>8</v>
      </c>
      <c r="J811" s="88" t="s">
        <v>107</v>
      </c>
      <c r="K811" s="92" t="s">
        <v>104</v>
      </c>
      <c r="L811" s="92" t="s">
        <v>105</v>
      </c>
      <c r="M811" s="88" t="s">
        <v>125</v>
      </c>
      <c r="N811" s="88" t="s">
        <v>369</v>
      </c>
      <c r="O811" s="88" t="s">
        <v>370</v>
      </c>
      <c r="P811" s="86" t="s">
        <v>371</v>
      </c>
      <c r="Q811" s="86" t="s">
        <v>140</v>
      </c>
      <c r="R811" s="86" t="s">
        <v>178</v>
      </c>
    </row>
    <row r="812" spans="1:18" s="93" customFormat="1" ht="21.6" customHeight="1" x14ac:dyDescent="0.25">
      <c r="A812" s="85">
        <f>IFERROR(IF(B812="","",SUBTOTAL(3,$B$9:$B812)),"-")</f>
        <v>804</v>
      </c>
      <c r="B812" s="86" t="s">
        <v>183</v>
      </c>
      <c r="C812" s="87" t="s">
        <v>59</v>
      </c>
      <c r="D812" s="88" t="s">
        <v>113</v>
      </c>
      <c r="E812" s="89">
        <v>44105</v>
      </c>
      <c r="F812" s="89">
        <v>45292</v>
      </c>
      <c r="G812" s="90" t="s">
        <v>135</v>
      </c>
      <c r="H812" s="91">
        <v>44470</v>
      </c>
      <c r="I812" s="88">
        <v>9</v>
      </c>
      <c r="J812" s="88" t="s">
        <v>107</v>
      </c>
      <c r="K812" s="92" t="s">
        <v>104</v>
      </c>
      <c r="L812" s="92" t="s">
        <v>105</v>
      </c>
      <c r="M812" s="88" t="s">
        <v>112</v>
      </c>
      <c r="N812" s="88" t="s">
        <v>372</v>
      </c>
      <c r="O812" s="88" t="s">
        <v>373</v>
      </c>
      <c r="P812" s="86" t="s">
        <v>374</v>
      </c>
      <c r="Q812" s="86" t="s">
        <v>140</v>
      </c>
      <c r="R812" s="86" t="s">
        <v>375</v>
      </c>
    </row>
    <row r="813" spans="1:18" s="93" customFormat="1" ht="21.6" customHeight="1" x14ac:dyDescent="0.25">
      <c r="A813" s="85">
        <f>IFERROR(IF(B813="","",SUBTOTAL(3,$B$9:$B813)),"-")</f>
        <v>805</v>
      </c>
      <c r="B813" s="86" t="s">
        <v>184</v>
      </c>
      <c r="C813" s="87" t="s">
        <v>60</v>
      </c>
      <c r="D813" s="88" t="s">
        <v>113</v>
      </c>
      <c r="E813" s="89">
        <v>44652</v>
      </c>
      <c r="F813" s="89">
        <v>45292</v>
      </c>
      <c r="G813" s="90" t="s">
        <v>136</v>
      </c>
      <c r="H813" s="91">
        <v>44130</v>
      </c>
      <c r="I813" s="88">
        <v>8</v>
      </c>
      <c r="J813" s="88" t="s">
        <v>107</v>
      </c>
      <c r="K813" s="92" t="s">
        <v>106</v>
      </c>
      <c r="L813" s="92" t="s">
        <v>105</v>
      </c>
      <c r="M813" s="88" t="s">
        <v>125</v>
      </c>
      <c r="N813" s="88" t="s">
        <v>376</v>
      </c>
      <c r="O813" s="88" t="s">
        <v>377</v>
      </c>
      <c r="P813" s="86" t="s">
        <v>378</v>
      </c>
      <c r="Q813" s="86" t="s">
        <v>140</v>
      </c>
      <c r="R813" s="86" t="s">
        <v>375</v>
      </c>
    </row>
    <row r="814" spans="1:18" s="93" customFormat="1" ht="21.6" customHeight="1" x14ac:dyDescent="0.25">
      <c r="A814" s="85">
        <f>IFERROR(IF(B814="","",SUBTOTAL(3,$B$9:$B814)),"-")</f>
        <v>806</v>
      </c>
      <c r="B814" s="86" t="s">
        <v>185</v>
      </c>
      <c r="C814" s="87" t="s">
        <v>61</v>
      </c>
      <c r="D814" s="88" t="s">
        <v>113</v>
      </c>
      <c r="E814" s="89">
        <v>44652</v>
      </c>
      <c r="F814" s="89">
        <v>45292</v>
      </c>
      <c r="G814" s="90" t="s">
        <v>137</v>
      </c>
      <c r="H814" s="91">
        <v>44561</v>
      </c>
      <c r="I814" s="88">
        <v>8</v>
      </c>
      <c r="J814" s="88" t="s">
        <v>103</v>
      </c>
      <c r="K814" s="92" t="s">
        <v>106</v>
      </c>
      <c r="L814" s="92" t="s">
        <v>105</v>
      </c>
      <c r="M814" s="88" t="s">
        <v>125</v>
      </c>
      <c r="N814" s="88" t="s">
        <v>379</v>
      </c>
      <c r="O814" s="88" t="s">
        <v>380</v>
      </c>
      <c r="P814" s="86" t="s">
        <v>381</v>
      </c>
      <c r="Q814" s="86" t="s">
        <v>140</v>
      </c>
      <c r="R814" s="86" t="s">
        <v>375</v>
      </c>
    </row>
    <row r="815" spans="1:18" s="93" customFormat="1" ht="21.6" customHeight="1" x14ac:dyDescent="0.25">
      <c r="A815" s="85">
        <f>IFERROR(IF(B815="","",SUBTOTAL(3,$B$9:$B815)),"-")</f>
        <v>807</v>
      </c>
      <c r="B815" s="86" t="s">
        <v>186</v>
      </c>
      <c r="C815" s="87" t="s">
        <v>62</v>
      </c>
      <c r="D815" s="88" t="s">
        <v>113</v>
      </c>
      <c r="E815" s="89">
        <v>44835</v>
      </c>
      <c r="F815" s="89">
        <v>44986</v>
      </c>
      <c r="G815" s="90" t="s">
        <v>138</v>
      </c>
      <c r="H815" s="91">
        <v>44711</v>
      </c>
      <c r="I815" s="88">
        <v>8</v>
      </c>
      <c r="J815" s="88" t="s">
        <v>107</v>
      </c>
      <c r="K815" s="92" t="s">
        <v>106</v>
      </c>
      <c r="L815" s="92" t="s">
        <v>105</v>
      </c>
      <c r="M815" s="88" t="s">
        <v>125</v>
      </c>
      <c r="N815" s="88" t="s">
        <v>382</v>
      </c>
      <c r="O815" s="88" t="s">
        <v>383</v>
      </c>
      <c r="P815" s="86" t="s">
        <v>384</v>
      </c>
      <c r="Q815" s="86" t="s">
        <v>140</v>
      </c>
      <c r="R815" s="86" t="s">
        <v>375</v>
      </c>
    </row>
    <row r="816" spans="1:18" s="93" customFormat="1" ht="21.6" customHeight="1" x14ac:dyDescent="0.25">
      <c r="A816" s="85">
        <f>IFERROR(IF(B816="","",SUBTOTAL(3,$B$9:$B816)),"-")</f>
        <v>808</v>
      </c>
      <c r="B816" s="86" t="s">
        <v>187</v>
      </c>
      <c r="C816" s="87" t="s">
        <v>63</v>
      </c>
      <c r="D816" s="88" t="s">
        <v>113</v>
      </c>
      <c r="E816" s="89">
        <v>44652</v>
      </c>
      <c r="F816" s="89">
        <v>44682</v>
      </c>
      <c r="G816" s="90" t="s">
        <v>134</v>
      </c>
      <c r="H816" s="91">
        <v>43118</v>
      </c>
      <c r="I816" s="88">
        <v>8</v>
      </c>
      <c r="J816" s="88" t="s">
        <v>107</v>
      </c>
      <c r="K816" s="92" t="s">
        <v>106</v>
      </c>
      <c r="L816" s="92" t="s">
        <v>105</v>
      </c>
      <c r="M816" s="88" t="s">
        <v>125</v>
      </c>
      <c r="N816" s="88" t="s">
        <v>385</v>
      </c>
      <c r="O816" s="88" t="s">
        <v>386</v>
      </c>
      <c r="P816" s="86" t="s">
        <v>387</v>
      </c>
      <c r="Q816" s="86" t="s">
        <v>140</v>
      </c>
      <c r="R816" s="86" t="s">
        <v>375</v>
      </c>
    </row>
    <row r="817" spans="1:18" s="93" customFormat="1" ht="21.6" customHeight="1" x14ac:dyDescent="0.25">
      <c r="A817" s="85">
        <f>IFERROR(IF(B817="","",SUBTOTAL(3,$B$9:$B817)),"-")</f>
        <v>809</v>
      </c>
      <c r="B817" s="86" t="s">
        <v>188</v>
      </c>
      <c r="C817" s="87" t="s">
        <v>64</v>
      </c>
      <c r="D817" s="88" t="s">
        <v>110</v>
      </c>
      <c r="E817" s="89">
        <v>43922</v>
      </c>
      <c r="F817" s="89">
        <v>44958</v>
      </c>
      <c r="G817" s="90" t="s">
        <v>135</v>
      </c>
      <c r="H817" s="91">
        <v>44200</v>
      </c>
      <c r="I817" s="88">
        <v>9</v>
      </c>
      <c r="J817" s="88" t="s">
        <v>107</v>
      </c>
      <c r="K817" s="92" t="s">
        <v>104</v>
      </c>
      <c r="L817" s="92" t="s">
        <v>105</v>
      </c>
      <c r="M817" s="88" t="s">
        <v>112</v>
      </c>
      <c r="N817" s="88" t="s">
        <v>388</v>
      </c>
      <c r="O817" s="88" t="s">
        <v>389</v>
      </c>
      <c r="P817" s="86" t="s">
        <v>390</v>
      </c>
      <c r="Q817" s="86" t="s">
        <v>140</v>
      </c>
      <c r="R817" s="86" t="s">
        <v>189</v>
      </c>
    </row>
    <row r="818" spans="1:18" s="93" customFormat="1" ht="21.6" customHeight="1" x14ac:dyDescent="0.25">
      <c r="A818" s="85">
        <f>IFERROR(IF(B818="","",SUBTOTAL(3,$B$9:$B818)),"-")</f>
        <v>810</v>
      </c>
      <c r="B818" s="86" t="s">
        <v>190</v>
      </c>
      <c r="C818" s="87" t="s">
        <v>65</v>
      </c>
      <c r="D818" s="88" t="s">
        <v>113</v>
      </c>
      <c r="E818" s="89">
        <v>43556</v>
      </c>
      <c r="F818" s="89">
        <v>44652</v>
      </c>
      <c r="G818" s="90" t="s">
        <v>136</v>
      </c>
      <c r="H818" s="91">
        <v>44351</v>
      </c>
      <c r="I818" s="88">
        <v>8</v>
      </c>
      <c r="J818" s="88" t="s">
        <v>107</v>
      </c>
      <c r="K818" s="92" t="s">
        <v>104</v>
      </c>
      <c r="L818" s="92" t="s">
        <v>105</v>
      </c>
      <c r="M818" s="88" t="s">
        <v>125</v>
      </c>
      <c r="N818" s="88" t="s">
        <v>391</v>
      </c>
      <c r="O818" s="88" t="s">
        <v>392</v>
      </c>
      <c r="P818" s="86" t="s">
        <v>393</v>
      </c>
      <c r="Q818" s="86" t="s">
        <v>140</v>
      </c>
      <c r="R818" s="86" t="s">
        <v>189</v>
      </c>
    </row>
    <row r="819" spans="1:18" s="93" customFormat="1" ht="21.6" customHeight="1" x14ac:dyDescent="0.25">
      <c r="A819" s="85">
        <f>IFERROR(IF(B819="","",SUBTOTAL(3,$B$9:$B819)),"-")</f>
        <v>811</v>
      </c>
      <c r="B819" s="86" t="s">
        <v>191</v>
      </c>
      <c r="C819" s="87" t="s">
        <v>66</v>
      </c>
      <c r="D819" s="88" t="s">
        <v>110</v>
      </c>
      <c r="E819" s="89">
        <v>45017</v>
      </c>
      <c r="F819" s="89">
        <v>44927</v>
      </c>
      <c r="G819" s="90" t="s">
        <v>137</v>
      </c>
      <c r="H819" s="91">
        <v>44130</v>
      </c>
      <c r="I819" s="88">
        <v>8</v>
      </c>
      <c r="J819" s="88" t="s">
        <v>120</v>
      </c>
      <c r="K819" s="92" t="s">
        <v>106</v>
      </c>
      <c r="L819" s="92" t="s">
        <v>105</v>
      </c>
      <c r="M819" s="88" t="s">
        <v>125</v>
      </c>
      <c r="N819" s="88" t="s">
        <v>394</v>
      </c>
      <c r="O819" s="88" t="s">
        <v>395</v>
      </c>
      <c r="P819" s="86" t="s">
        <v>396</v>
      </c>
      <c r="Q819" s="86" t="s">
        <v>140</v>
      </c>
      <c r="R819" s="86" t="s">
        <v>189</v>
      </c>
    </row>
    <row r="820" spans="1:18" s="93" customFormat="1" ht="21.6" customHeight="1" x14ac:dyDescent="0.25">
      <c r="A820" s="85">
        <f>IFERROR(IF(B820="","",SUBTOTAL(3,$B$9:$B820)),"-")</f>
        <v>812</v>
      </c>
      <c r="B820" s="86" t="s">
        <v>192</v>
      </c>
      <c r="C820" s="87" t="s">
        <v>67</v>
      </c>
      <c r="D820" s="88" t="s">
        <v>113</v>
      </c>
      <c r="E820" s="89">
        <v>43922</v>
      </c>
      <c r="F820" s="89">
        <v>45017</v>
      </c>
      <c r="G820" s="90" t="s">
        <v>138</v>
      </c>
      <c r="H820" s="91">
        <v>44678</v>
      </c>
      <c r="I820" s="88">
        <v>8</v>
      </c>
      <c r="J820" s="88" t="s">
        <v>107</v>
      </c>
      <c r="K820" s="92" t="s">
        <v>106</v>
      </c>
      <c r="L820" s="92" t="s">
        <v>105</v>
      </c>
      <c r="M820" s="88" t="s">
        <v>125</v>
      </c>
      <c r="N820" s="88" t="s">
        <v>397</v>
      </c>
      <c r="O820" s="88" t="s">
        <v>398</v>
      </c>
      <c r="P820" s="86" t="s">
        <v>399</v>
      </c>
      <c r="Q820" s="86" t="s">
        <v>140</v>
      </c>
      <c r="R820" s="86" t="s">
        <v>189</v>
      </c>
    </row>
    <row r="821" spans="1:18" s="93" customFormat="1" ht="21.6" customHeight="1" x14ac:dyDescent="0.25">
      <c r="A821" s="85">
        <f>IFERROR(IF(B821="","",SUBTOTAL(3,$B$9:$B821)),"-")</f>
        <v>813</v>
      </c>
      <c r="B821" s="86" t="s">
        <v>400</v>
      </c>
      <c r="C821" s="87" t="s">
        <v>68</v>
      </c>
      <c r="D821" s="88" t="s">
        <v>110</v>
      </c>
      <c r="E821" s="89">
        <v>44652</v>
      </c>
      <c r="F821" s="89">
        <v>45292</v>
      </c>
      <c r="G821" s="90" t="s">
        <v>136</v>
      </c>
      <c r="H821" s="91">
        <v>44280</v>
      </c>
      <c r="I821" s="88">
        <v>8</v>
      </c>
      <c r="J821" s="88" t="s">
        <v>103</v>
      </c>
      <c r="K821" s="92" t="s">
        <v>104</v>
      </c>
      <c r="L821" s="92" t="s">
        <v>105</v>
      </c>
      <c r="M821" s="88" t="s">
        <v>125</v>
      </c>
      <c r="N821" s="88" t="s">
        <v>401</v>
      </c>
      <c r="O821" s="88" t="s">
        <v>402</v>
      </c>
      <c r="P821" s="86" t="s">
        <v>403</v>
      </c>
      <c r="Q821" s="86" t="s">
        <v>140</v>
      </c>
      <c r="R821" s="86" t="s">
        <v>193</v>
      </c>
    </row>
    <row r="822" spans="1:18" s="93" customFormat="1" ht="21.6" customHeight="1" x14ac:dyDescent="0.25">
      <c r="A822" s="85">
        <f>IFERROR(IF(B822="","",SUBTOTAL(3,$B$9:$B822)),"-")</f>
        <v>814</v>
      </c>
      <c r="B822" s="86" t="s">
        <v>194</v>
      </c>
      <c r="C822" s="87" t="s">
        <v>69</v>
      </c>
      <c r="D822" s="88" t="s">
        <v>113</v>
      </c>
      <c r="E822" s="89">
        <v>44652</v>
      </c>
      <c r="F822" s="89">
        <v>45292</v>
      </c>
      <c r="G822" s="90" t="s">
        <v>137</v>
      </c>
      <c r="H822" s="91">
        <v>43591</v>
      </c>
      <c r="I822" s="88">
        <v>8</v>
      </c>
      <c r="J822" s="88" t="s">
        <v>107</v>
      </c>
      <c r="K822" s="92" t="s">
        <v>104</v>
      </c>
      <c r="L822" s="92" t="s">
        <v>105</v>
      </c>
      <c r="M822" s="88" t="s">
        <v>125</v>
      </c>
      <c r="N822" s="88" t="s">
        <v>404</v>
      </c>
      <c r="O822" s="88" t="s">
        <v>405</v>
      </c>
      <c r="P822" s="86" t="s">
        <v>406</v>
      </c>
      <c r="Q822" s="86" t="s">
        <v>140</v>
      </c>
      <c r="R822" s="86" t="s">
        <v>193</v>
      </c>
    </row>
    <row r="823" spans="1:18" s="93" customFormat="1" ht="21.6" customHeight="1" x14ac:dyDescent="0.25">
      <c r="A823" s="85">
        <f>IFERROR(IF(B823="","",SUBTOTAL(3,$B$9:$B823)),"-")</f>
        <v>815</v>
      </c>
      <c r="B823" s="86" t="s">
        <v>195</v>
      </c>
      <c r="C823" s="87" t="s">
        <v>70</v>
      </c>
      <c r="D823" s="88" t="s">
        <v>113</v>
      </c>
      <c r="E823" s="89">
        <v>44652</v>
      </c>
      <c r="F823" s="89">
        <v>45292</v>
      </c>
      <c r="G823" s="90" t="s">
        <v>134</v>
      </c>
      <c r="H823" s="91">
        <v>42732</v>
      </c>
      <c r="I823" s="88">
        <v>8</v>
      </c>
      <c r="J823" s="88" t="s">
        <v>107</v>
      </c>
      <c r="K823" s="92" t="s">
        <v>106</v>
      </c>
      <c r="L823" s="92" t="s">
        <v>105</v>
      </c>
      <c r="M823" s="88" t="s">
        <v>125</v>
      </c>
      <c r="N823" s="88" t="s">
        <v>407</v>
      </c>
      <c r="O823" s="88" t="s">
        <v>408</v>
      </c>
      <c r="P823" s="86" t="s">
        <v>409</v>
      </c>
      <c r="Q823" s="86" t="s">
        <v>140</v>
      </c>
      <c r="R823" s="86" t="s">
        <v>193</v>
      </c>
    </row>
    <row r="824" spans="1:18" s="93" customFormat="1" ht="21.6" customHeight="1" x14ac:dyDescent="0.25">
      <c r="A824" s="85">
        <f>IFERROR(IF(B824="","",SUBTOTAL(3,$B$9:$B824)),"-")</f>
        <v>816</v>
      </c>
      <c r="B824" s="86" t="s">
        <v>196</v>
      </c>
      <c r="C824" s="87" t="s">
        <v>71</v>
      </c>
      <c r="D824" s="88" t="s">
        <v>110</v>
      </c>
      <c r="E824" s="89">
        <v>45017</v>
      </c>
      <c r="F824" s="89">
        <v>44621</v>
      </c>
      <c r="G824" s="90" t="s">
        <v>135</v>
      </c>
      <c r="H824" s="91">
        <v>44747</v>
      </c>
      <c r="I824" s="88">
        <v>9</v>
      </c>
      <c r="J824" s="88" t="s">
        <v>107</v>
      </c>
      <c r="K824" s="92" t="s">
        <v>106</v>
      </c>
      <c r="L824" s="92" t="s">
        <v>105</v>
      </c>
      <c r="M824" s="88" t="s">
        <v>112</v>
      </c>
      <c r="N824" s="88" t="s">
        <v>410</v>
      </c>
      <c r="O824" s="88" t="s">
        <v>411</v>
      </c>
      <c r="P824" s="86" t="s">
        <v>412</v>
      </c>
      <c r="Q824" s="86" t="s">
        <v>140</v>
      </c>
      <c r="R824" s="86" t="s">
        <v>197</v>
      </c>
    </row>
    <row r="825" spans="1:18" s="93" customFormat="1" ht="21.6" customHeight="1" x14ac:dyDescent="0.25">
      <c r="A825" s="85">
        <f>IFERROR(IF(B825="","",SUBTOTAL(3,$B$9:$B825)),"-")</f>
        <v>817</v>
      </c>
      <c r="B825" s="86" t="s">
        <v>198</v>
      </c>
      <c r="C825" s="87" t="s">
        <v>72</v>
      </c>
      <c r="D825" s="88" t="s">
        <v>110</v>
      </c>
      <c r="E825" s="89">
        <v>43922</v>
      </c>
      <c r="F825" s="89">
        <v>45292</v>
      </c>
      <c r="G825" s="90" t="s">
        <v>136</v>
      </c>
      <c r="H825" s="91">
        <v>43118</v>
      </c>
      <c r="I825" s="88">
        <v>8</v>
      </c>
      <c r="J825" s="88" t="s">
        <v>111</v>
      </c>
      <c r="K825" s="92" t="s">
        <v>106</v>
      </c>
      <c r="L825" s="92" t="s">
        <v>105</v>
      </c>
      <c r="M825" s="88" t="s">
        <v>125</v>
      </c>
      <c r="N825" s="88" t="s">
        <v>413</v>
      </c>
      <c r="O825" s="88" t="s">
        <v>414</v>
      </c>
      <c r="P825" s="86" t="s">
        <v>415</v>
      </c>
      <c r="Q825" s="86" t="s">
        <v>140</v>
      </c>
      <c r="R825" s="86" t="s">
        <v>197</v>
      </c>
    </row>
    <row r="826" spans="1:18" s="93" customFormat="1" ht="21.6" customHeight="1" x14ac:dyDescent="0.25">
      <c r="A826" s="85">
        <f>IFERROR(IF(B826="","",SUBTOTAL(3,$B$9:$B826)),"-")</f>
        <v>818</v>
      </c>
      <c r="B826" s="86" t="s">
        <v>199</v>
      </c>
      <c r="C826" s="87" t="s">
        <v>73</v>
      </c>
      <c r="D826" s="88" t="s">
        <v>110</v>
      </c>
      <c r="E826" s="89">
        <v>44835</v>
      </c>
      <c r="F826" s="89">
        <v>45292</v>
      </c>
      <c r="G826" s="90" t="s">
        <v>137</v>
      </c>
      <c r="H826" s="91">
        <v>44280</v>
      </c>
      <c r="I826" s="88">
        <v>8</v>
      </c>
      <c r="J826" s="88" t="s">
        <v>107</v>
      </c>
      <c r="K826" s="92" t="s">
        <v>104</v>
      </c>
      <c r="L826" s="92" t="s">
        <v>105</v>
      </c>
      <c r="M826" s="88" t="s">
        <v>125</v>
      </c>
      <c r="N826" s="88" t="s">
        <v>416</v>
      </c>
      <c r="O826" s="88" t="s">
        <v>417</v>
      </c>
      <c r="P826" s="86" t="s">
        <v>418</v>
      </c>
      <c r="Q826" s="86" t="s">
        <v>140</v>
      </c>
      <c r="R826" s="86" t="s">
        <v>197</v>
      </c>
    </row>
    <row r="827" spans="1:18" s="93" customFormat="1" ht="21.6" customHeight="1" x14ac:dyDescent="0.25">
      <c r="A827" s="85">
        <f>IFERROR(IF(B827="","",SUBTOTAL(3,$B$9:$B827)),"-")</f>
        <v>819</v>
      </c>
      <c r="B827" s="86" t="s">
        <v>200</v>
      </c>
      <c r="C827" s="87" t="s">
        <v>74</v>
      </c>
      <c r="D827" s="88" t="s">
        <v>113</v>
      </c>
      <c r="E827" s="89">
        <v>44652</v>
      </c>
      <c r="F827" s="89">
        <v>45292</v>
      </c>
      <c r="G827" s="90" t="s">
        <v>138</v>
      </c>
      <c r="H827" s="91">
        <v>44470</v>
      </c>
      <c r="I827" s="88">
        <v>8</v>
      </c>
      <c r="J827" s="88" t="s">
        <v>107</v>
      </c>
      <c r="K827" s="92" t="s">
        <v>104</v>
      </c>
      <c r="L827" s="92" t="s">
        <v>105</v>
      </c>
      <c r="M827" s="88" t="s">
        <v>125</v>
      </c>
      <c r="N827" s="88" t="s">
        <v>419</v>
      </c>
      <c r="O827" s="88" t="s">
        <v>420</v>
      </c>
      <c r="P827" s="86" t="s">
        <v>421</v>
      </c>
      <c r="Q827" s="86" t="s">
        <v>140</v>
      </c>
      <c r="R827" s="86" t="s">
        <v>197</v>
      </c>
    </row>
    <row r="828" spans="1:18" s="93" customFormat="1" ht="21.6" customHeight="1" x14ac:dyDescent="0.25">
      <c r="A828" s="85">
        <f>IFERROR(IF(B828="","",SUBTOTAL(3,$B$9:$B828)),"-")</f>
        <v>820</v>
      </c>
      <c r="B828" s="86" t="s">
        <v>201</v>
      </c>
      <c r="C828" s="87" t="s">
        <v>75</v>
      </c>
      <c r="D828" s="88" t="s">
        <v>113</v>
      </c>
      <c r="E828" s="89">
        <v>44835</v>
      </c>
      <c r="F828" s="89">
        <v>44774</v>
      </c>
      <c r="G828" s="90" t="s">
        <v>134</v>
      </c>
      <c r="H828" s="91">
        <v>43118</v>
      </c>
      <c r="I828" s="88">
        <v>8</v>
      </c>
      <c r="J828" s="88" t="s">
        <v>107</v>
      </c>
      <c r="K828" s="92" t="s">
        <v>106</v>
      </c>
      <c r="L828" s="92" t="s">
        <v>105</v>
      </c>
      <c r="M828" s="88" t="s">
        <v>125</v>
      </c>
      <c r="N828" s="88" t="s">
        <v>422</v>
      </c>
      <c r="O828" s="88" t="s">
        <v>423</v>
      </c>
      <c r="P828" s="86" t="s">
        <v>424</v>
      </c>
      <c r="Q828" s="86" t="s">
        <v>140</v>
      </c>
      <c r="R828" s="86" t="s">
        <v>197</v>
      </c>
    </row>
    <row r="829" spans="1:18" s="93" customFormat="1" ht="21.6" customHeight="1" x14ac:dyDescent="0.25">
      <c r="A829" s="85">
        <f>IFERROR(IF(B829="","",SUBTOTAL(3,$B$9:$B829)),"-")</f>
        <v>821</v>
      </c>
      <c r="B829" s="86" t="s">
        <v>202</v>
      </c>
      <c r="C829" s="87" t="s">
        <v>76</v>
      </c>
      <c r="D829" s="88" t="s">
        <v>110</v>
      </c>
      <c r="E829" s="89">
        <v>44835</v>
      </c>
      <c r="F829" s="89">
        <v>44805</v>
      </c>
      <c r="G829" s="90" t="s">
        <v>135</v>
      </c>
      <c r="H829" s="91">
        <v>44445</v>
      </c>
      <c r="I829" s="88">
        <v>9</v>
      </c>
      <c r="J829" s="88" t="s">
        <v>103</v>
      </c>
      <c r="K829" s="92" t="s">
        <v>104</v>
      </c>
      <c r="L829" s="92" t="s">
        <v>105</v>
      </c>
      <c r="M829" s="88" t="s">
        <v>112</v>
      </c>
      <c r="N829" s="88" t="s">
        <v>425</v>
      </c>
      <c r="O829" s="88" t="s">
        <v>426</v>
      </c>
      <c r="P829" s="86" t="s">
        <v>427</v>
      </c>
      <c r="Q829" s="86" t="s">
        <v>140</v>
      </c>
      <c r="R829" s="86" t="s">
        <v>428</v>
      </c>
    </row>
    <row r="830" spans="1:18" s="93" customFormat="1" ht="21.6" customHeight="1" x14ac:dyDescent="0.25">
      <c r="A830" s="85">
        <f>IFERROR(IF(B830="","",SUBTOTAL(3,$B$9:$B830)),"-")</f>
        <v>822</v>
      </c>
      <c r="B830" s="86" t="s">
        <v>203</v>
      </c>
      <c r="C830" s="87" t="s">
        <v>77</v>
      </c>
      <c r="D830" s="88" t="s">
        <v>115</v>
      </c>
      <c r="E830" s="89">
        <v>43922</v>
      </c>
      <c r="F830" s="89">
        <v>45261</v>
      </c>
      <c r="G830" s="90" t="s">
        <v>136</v>
      </c>
      <c r="H830" s="91">
        <v>44711</v>
      </c>
      <c r="I830" s="88">
        <v>8</v>
      </c>
      <c r="J830" s="88" t="s">
        <v>111</v>
      </c>
      <c r="K830" s="92" t="s">
        <v>106</v>
      </c>
      <c r="L830" s="92" t="s">
        <v>105</v>
      </c>
      <c r="M830" s="88" t="s">
        <v>125</v>
      </c>
      <c r="N830" s="88" t="s">
        <v>429</v>
      </c>
      <c r="O830" s="88" t="s">
        <v>430</v>
      </c>
      <c r="P830" s="86" t="s">
        <v>431</v>
      </c>
      <c r="Q830" s="86" t="s">
        <v>140</v>
      </c>
      <c r="R830" s="86" t="s">
        <v>428</v>
      </c>
    </row>
    <row r="831" spans="1:18" s="93" customFormat="1" ht="21.6" customHeight="1" x14ac:dyDescent="0.25">
      <c r="A831" s="85">
        <f>IFERROR(IF(B831="","",SUBTOTAL(3,$B$9:$B831)),"-")</f>
        <v>823</v>
      </c>
      <c r="B831" s="86" t="s">
        <v>204</v>
      </c>
      <c r="C831" s="87" t="s">
        <v>78</v>
      </c>
      <c r="D831" s="88" t="s">
        <v>115</v>
      </c>
      <c r="E831" s="89">
        <v>44652</v>
      </c>
      <c r="F831" s="89">
        <v>45292</v>
      </c>
      <c r="G831" s="90" t="s">
        <v>137</v>
      </c>
      <c r="H831" s="91">
        <v>44130</v>
      </c>
      <c r="I831" s="88">
        <v>8</v>
      </c>
      <c r="J831" s="88" t="s">
        <v>120</v>
      </c>
      <c r="K831" s="92" t="s">
        <v>106</v>
      </c>
      <c r="L831" s="92" t="s">
        <v>105</v>
      </c>
      <c r="M831" s="88" t="s">
        <v>125</v>
      </c>
      <c r="N831" s="88" t="s">
        <v>432</v>
      </c>
      <c r="O831" s="88" t="s">
        <v>433</v>
      </c>
      <c r="P831" s="86" t="s">
        <v>434</v>
      </c>
      <c r="Q831" s="86" t="s">
        <v>140</v>
      </c>
      <c r="R831" s="86" t="s">
        <v>428</v>
      </c>
    </row>
    <row r="832" spans="1:18" s="93" customFormat="1" ht="21.6" customHeight="1" x14ac:dyDescent="0.25">
      <c r="A832" s="85">
        <f>IFERROR(IF(B832="","",SUBTOTAL(3,$B$9:$B832)),"-")</f>
        <v>824</v>
      </c>
      <c r="B832" s="86" t="s">
        <v>205</v>
      </c>
      <c r="C832" s="87" t="s">
        <v>79</v>
      </c>
      <c r="D832" s="88" t="s">
        <v>115</v>
      </c>
      <c r="E832" s="89">
        <v>44470</v>
      </c>
      <c r="F832" s="89">
        <v>45139</v>
      </c>
      <c r="G832" s="90" t="s">
        <v>138</v>
      </c>
      <c r="H832" s="91">
        <v>44470</v>
      </c>
      <c r="I832" s="88">
        <v>8</v>
      </c>
      <c r="J832" s="88" t="s">
        <v>111</v>
      </c>
      <c r="K832" s="92" t="s">
        <v>106</v>
      </c>
      <c r="L832" s="92" t="s">
        <v>128</v>
      </c>
      <c r="M832" s="88" t="s">
        <v>125</v>
      </c>
      <c r="N832" s="88" t="s">
        <v>435</v>
      </c>
      <c r="O832" s="88" t="s">
        <v>436</v>
      </c>
      <c r="P832" s="86" t="s">
        <v>437</v>
      </c>
      <c r="Q832" s="86" t="s">
        <v>140</v>
      </c>
      <c r="R832" s="86" t="s">
        <v>428</v>
      </c>
    </row>
    <row r="833" spans="1:18" s="93" customFormat="1" ht="21.6" customHeight="1" x14ac:dyDescent="0.25">
      <c r="A833" s="85">
        <f>IFERROR(IF(B833="","",SUBTOTAL(3,$B$9:$B833)),"-")</f>
        <v>825</v>
      </c>
      <c r="B833" s="86" t="s">
        <v>206</v>
      </c>
      <c r="C833" s="87" t="s">
        <v>80</v>
      </c>
      <c r="D833" s="88" t="s">
        <v>110</v>
      </c>
      <c r="E833" s="89">
        <v>45017</v>
      </c>
      <c r="F833" s="89">
        <v>44835</v>
      </c>
      <c r="G833" s="90" t="s">
        <v>134</v>
      </c>
      <c r="H833" s="91">
        <v>44351</v>
      </c>
      <c r="I833" s="88">
        <v>8</v>
      </c>
      <c r="J833" s="88" t="s">
        <v>107</v>
      </c>
      <c r="K833" s="92" t="s">
        <v>106</v>
      </c>
      <c r="L833" s="92" t="s">
        <v>105</v>
      </c>
      <c r="M833" s="88" t="s">
        <v>125</v>
      </c>
      <c r="N833" s="88" t="s">
        <v>438</v>
      </c>
      <c r="O833" s="88" t="s">
        <v>439</v>
      </c>
      <c r="P833" s="86" t="s">
        <v>440</v>
      </c>
      <c r="Q833" s="86" t="s">
        <v>140</v>
      </c>
      <c r="R833" s="86" t="s">
        <v>428</v>
      </c>
    </row>
    <row r="834" spans="1:18" s="93" customFormat="1" ht="21.6" customHeight="1" x14ac:dyDescent="0.25">
      <c r="A834" s="85">
        <f>IFERROR(IF(B834="","",SUBTOTAL(3,$B$9:$B834)),"-")</f>
        <v>826</v>
      </c>
      <c r="B834" s="86" t="s">
        <v>207</v>
      </c>
      <c r="C834" s="87" t="s">
        <v>20</v>
      </c>
      <c r="D834" s="88" t="s">
        <v>115</v>
      </c>
      <c r="E834" s="89">
        <v>44652</v>
      </c>
      <c r="F834" s="89">
        <v>45292</v>
      </c>
      <c r="G834" s="90" t="s">
        <v>135</v>
      </c>
      <c r="H834" s="91">
        <v>44816</v>
      </c>
      <c r="I834" s="88">
        <v>9</v>
      </c>
      <c r="J834" s="88" t="s">
        <v>120</v>
      </c>
      <c r="K834" s="92" t="s">
        <v>104</v>
      </c>
      <c r="L834" s="92" t="s">
        <v>105</v>
      </c>
      <c r="M834" s="88" t="s">
        <v>112</v>
      </c>
      <c r="N834" s="88" t="s">
        <v>441</v>
      </c>
      <c r="O834" s="88" t="s">
        <v>442</v>
      </c>
      <c r="P834" s="86" t="s">
        <v>443</v>
      </c>
      <c r="Q834" s="86" t="s">
        <v>140</v>
      </c>
      <c r="R834" s="86" t="s">
        <v>208</v>
      </c>
    </row>
    <row r="835" spans="1:18" s="93" customFormat="1" ht="21.6" customHeight="1" x14ac:dyDescent="0.25">
      <c r="A835" s="85">
        <f>IFERROR(IF(B835="","",SUBTOTAL(3,$B$9:$B835)),"-")</f>
        <v>827</v>
      </c>
      <c r="B835" s="86" t="s">
        <v>209</v>
      </c>
      <c r="C835" s="87" t="s">
        <v>81</v>
      </c>
      <c r="D835" s="88" t="s">
        <v>115</v>
      </c>
      <c r="E835" s="89">
        <v>44287</v>
      </c>
      <c r="F835" s="89">
        <v>45292</v>
      </c>
      <c r="G835" s="90" t="s">
        <v>136</v>
      </c>
      <c r="H835" s="91">
        <v>44470</v>
      </c>
      <c r="I835" s="88">
        <v>8</v>
      </c>
      <c r="J835" s="88" t="s">
        <v>107</v>
      </c>
      <c r="K835" s="92" t="s">
        <v>104</v>
      </c>
      <c r="L835" s="92" t="s">
        <v>105</v>
      </c>
      <c r="M835" s="88" t="s">
        <v>125</v>
      </c>
      <c r="N835" s="88" t="s">
        <v>444</v>
      </c>
      <c r="O835" s="88" t="s">
        <v>445</v>
      </c>
      <c r="P835" s="86" t="s">
        <v>446</v>
      </c>
      <c r="Q835" s="86" t="s">
        <v>140</v>
      </c>
      <c r="R835" s="86" t="s">
        <v>208</v>
      </c>
    </row>
    <row r="836" spans="1:18" s="93" customFormat="1" ht="21.6" customHeight="1" x14ac:dyDescent="0.25">
      <c r="A836" s="85">
        <f>IFERROR(IF(B836="","",SUBTOTAL(3,$B$9:$B836)),"-")</f>
        <v>828</v>
      </c>
      <c r="B836" s="86" t="s">
        <v>210</v>
      </c>
      <c r="C836" s="87" t="s">
        <v>82</v>
      </c>
      <c r="D836" s="88" t="s">
        <v>113</v>
      </c>
      <c r="E836" s="89">
        <v>41913</v>
      </c>
      <c r="F836" s="89">
        <v>44621</v>
      </c>
      <c r="G836" s="90" t="s">
        <v>138</v>
      </c>
      <c r="H836" s="91">
        <v>44711</v>
      </c>
      <c r="I836" s="88">
        <v>8</v>
      </c>
      <c r="J836" s="88" t="s">
        <v>107</v>
      </c>
      <c r="K836" s="92" t="s">
        <v>106</v>
      </c>
      <c r="L836" s="92" t="s">
        <v>105</v>
      </c>
      <c r="M836" s="88" t="s">
        <v>125</v>
      </c>
      <c r="N836" s="88" t="s">
        <v>447</v>
      </c>
      <c r="O836" s="88" t="s">
        <v>448</v>
      </c>
      <c r="P836" s="86" t="s">
        <v>449</v>
      </c>
      <c r="Q836" s="86" t="s">
        <v>140</v>
      </c>
      <c r="R836" s="86" t="s">
        <v>208</v>
      </c>
    </row>
    <row r="837" spans="1:18" s="93" customFormat="1" ht="21.6" customHeight="1" x14ac:dyDescent="0.25">
      <c r="A837" s="85">
        <f>IFERROR(IF(B837="","",SUBTOTAL(3,$B$9:$B837)),"-")</f>
        <v>829</v>
      </c>
      <c r="B837" s="86" t="s">
        <v>211</v>
      </c>
      <c r="C837" s="87" t="s">
        <v>83</v>
      </c>
      <c r="D837" s="88" t="s">
        <v>110</v>
      </c>
      <c r="E837" s="89">
        <v>45200</v>
      </c>
      <c r="F837" s="89">
        <v>45292</v>
      </c>
      <c r="G837" s="90" t="s">
        <v>135</v>
      </c>
      <c r="H837" s="91">
        <v>44747</v>
      </c>
      <c r="I837" s="88">
        <v>9</v>
      </c>
      <c r="J837" s="88" t="s">
        <v>120</v>
      </c>
      <c r="K837" s="92" t="s">
        <v>104</v>
      </c>
      <c r="L837" s="92" t="s">
        <v>105</v>
      </c>
      <c r="M837" s="88" t="s">
        <v>112</v>
      </c>
      <c r="N837" s="88" t="s">
        <v>450</v>
      </c>
      <c r="O837" s="88" t="s">
        <v>451</v>
      </c>
      <c r="P837" s="86" t="s">
        <v>452</v>
      </c>
      <c r="Q837" s="86" t="s">
        <v>140</v>
      </c>
      <c r="R837" s="86" t="s">
        <v>212</v>
      </c>
    </row>
    <row r="838" spans="1:18" s="93" customFormat="1" ht="21.6" customHeight="1" x14ac:dyDescent="0.25">
      <c r="A838" s="85">
        <f>IFERROR(IF(B838="","",SUBTOTAL(3,$B$9:$B838)),"-")</f>
        <v>830</v>
      </c>
      <c r="B838" s="86" t="s">
        <v>213</v>
      </c>
      <c r="C838" s="87" t="s">
        <v>84</v>
      </c>
      <c r="D838" s="88" t="s">
        <v>113</v>
      </c>
      <c r="E838" s="89">
        <v>42461</v>
      </c>
      <c r="F838" s="89">
        <v>45292</v>
      </c>
      <c r="G838" s="90" t="s">
        <v>136</v>
      </c>
      <c r="H838" s="91">
        <v>43707</v>
      </c>
      <c r="I838" s="88">
        <v>8</v>
      </c>
      <c r="J838" s="88" t="s">
        <v>107</v>
      </c>
      <c r="K838" s="92" t="s">
        <v>106</v>
      </c>
      <c r="L838" s="92" t="s">
        <v>105</v>
      </c>
      <c r="M838" s="88" t="s">
        <v>125</v>
      </c>
      <c r="N838" s="88" t="s">
        <v>453</v>
      </c>
      <c r="O838" s="88" t="s">
        <v>454</v>
      </c>
      <c r="P838" s="86" t="s">
        <v>455</v>
      </c>
      <c r="Q838" s="86" t="s">
        <v>140</v>
      </c>
      <c r="R838" s="86" t="s">
        <v>212</v>
      </c>
    </row>
    <row r="839" spans="1:18" s="93" customFormat="1" ht="21.6" customHeight="1" x14ac:dyDescent="0.25">
      <c r="A839" s="85">
        <f>IFERROR(IF(B839="","",SUBTOTAL(3,$B$9:$B839)),"-")</f>
        <v>831</v>
      </c>
      <c r="B839" s="86" t="s">
        <v>214</v>
      </c>
      <c r="C839" s="87" t="s">
        <v>85</v>
      </c>
      <c r="D839" s="88" t="s">
        <v>115</v>
      </c>
      <c r="E839" s="89">
        <v>44652</v>
      </c>
      <c r="F839" s="89">
        <v>44927</v>
      </c>
      <c r="G839" s="90" t="s">
        <v>137</v>
      </c>
      <c r="H839" s="91">
        <v>44231</v>
      </c>
      <c r="I839" s="88">
        <v>8</v>
      </c>
      <c r="J839" s="88" t="s">
        <v>107</v>
      </c>
      <c r="K839" s="92" t="s">
        <v>106</v>
      </c>
      <c r="L839" s="92" t="s">
        <v>105</v>
      </c>
      <c r="M839" s="88" t="s">
        <v>125</v>
      </c>
      <c r="N839" s="88" t="s">
        <v>456</v>
      </c>
      <c r="O839" s="88" t="s">
        <v>454</v>
      </c>
      <c r="P839" s="86" t="s">
        <v>457</v>
      </c>
      <c r="Q839" s="86" t="s">
        <v>140</v>
      </c>
      <c r="R839" s="86" t="s">
        <v>212</v>
      </c>
    </row>
    <row r="840" spans="1:18" s="93" customFormat="1" ht="21.6" customHeight="1" x14ac:dyDescent="0.25">
      <c r="A840" s="85">
        <f>IFERROR(IF(B840="","",SUBTOTAL(3,$B$9:$B840)),"-")</f>
        <v>832</v>
      </c>
      <c r="B840" s="86" t="s">
        <v>215</v>
      </c>
      <c r="C840" s="87" t="s">
        <v>86</v>
      </c>
      <c r="D840" s="88" t="s">
        <v>115</v>
      </c>
      <c r="E840" s="89">
        <v>43922</v>
      </c>
      <c r="F840" s="89">
        <v>45292</v>
      </c>
      <c r="G840" s="90" t="s">
        <v>138</v>
      </c>
      <c r="H840" s="91">
        <v>44351</v>
      </c>
      <c r="I840" s="88">
        <v>8</v>
      </c>
      <c r="J840" s="88" t="s">
        <v>107</v>
      </c>
      <c r="K840" s="92" t="s">
        <v>106</v>
      </c>
      <c r="L840" s="92" t="s">
        <v>105</v>
      </c>
      <c r="M840" s="88" t="s">
        <v>125</v>
      </c>
      <c r="N840" s="88" t="s">
        <v>458</v>
      </c>
      <c r="O840" s="88" t="s">
        <v>238</v>
      </c>
      <c r="P840" s="86" t="s">
        <v>459</v>
      </c>
      <c r="Q840" s="86" t="s">
        <v>140</v>
      </c>
      <c r="R840" s="86" t="s">
        <v>212</v>
      </c>
    </row>
    <row r="841" spans="1:18" s="93" customFormat="1" ht="21.6" customHeight="1" x14ac:dyDescent="0.25">
      <c r="A841" s="85">
        <f>IFERROR(IF(B841="","",SUBTOTAL(3,$B$9:$B841)),"-")</f>
        <v>833</v>
      </c>
      <c r="B841" s="86" t="s">
        <v>216</v>
      </c>
      <c r="C841" s="87" t="s">
        <v>87</v>
      </c>
      <c r="D841" s="88" t="s">
        <v>110</v>
      </c>
      <c r="E841" s="89">
        <v>44287</v>
      </c>
      <c r="F841" s="89">
        <v>44652</v>
      </c>
      <c r="G841" s="90" t="s">
        <v>135</v>
      </c>
      <c r="H841" s="91">
        <v>44470</v>
      </c>
      <c r="I841" s="88">
        <v>9</v>
      </c>
      <c r="J841" s="88" t="s">
        <v>107</v>
      </c>
      <c r="K841" s="92" t="s">
        <v>104</v>
      </c>
      <c r="L841" s="92" t="s">
        <v>105</v>
      </c>
      <c r="M841" s="88" t="s">
        <v>112</v>
      </c>
      <c r="N841" s="88" t="s">
        <v>460</v>
      </c>
      <c r="O841" s="88" t="s">
        <v>461</v>
      </c>
      <c r="P841" s="86" t="s">
        <v>462</v>
      </c>
      <c r="Q841" s="86" t="s">
        <v>140</v>
      </c>
      <c r="R841" s="86" t="s">
        <v>463</v>
      </c>
    </row>
    <row r="842" spans="1:18" s="93" customFormat="1" ht="21.6" customHeight="1" x14ac:dyDescent="0.25">
      <c r="A842" s="85">
        <f>IFERROR(IF(B842="","",SUBTOTAL(3,$B$9:$B842)),"-")</f>
        <v>834</v>
      </c>
      <c r="B842" s="86" t="s">
        <v>217</v>
      </c>
      <c r="C842" s="87" t="s">
        <v>88</v>
      </c>
      <c r="D842" s="88" t="s">
        <v>110</v>
      </c>
      <c r="E842" s="89">
        <v>43556</v>
      </c>
      <c r="F842" s="89">
        <v>44986</v>
      </c>
      <c r="G842" s="90" t="s">
        <v>136</v>
      </c>
      <c r="H842" s="91">
        <v>44231</v>
      </c>
      <c r="I842" s="88">
        <v>8</v>
      </c>
      <c r="J842" s="88" t="s">
        <v>118</v>
      </c>
      <c r="K842" s="92" t="s">
        <v>106</v>
      </c>
      <c r="L842" s="92" t="s">
        <v>105</v>
      </c>
      <c r="M842" s="88" t="s">
        <v>125</v>
      </c>
      <c r="N842" s="88" t="s">
        <v>464</v>
      </c>
      <c r="O842" s="88" t="s">
        <v>465</v>
      </c>
      <c r="P842" s="86" t="s">
        <v>466</v>
      </c>
      <c r="Q842" s="86" t="s">
        <v>140</v>
      </c>
      <c r="R842" s="86" t="s">
        <v>463</v>
      </c>
    </row>
    <row r="843" spans="1:18" s="93" customFormat="1" ht="21.6" customHeight="1" x14ac:dyDescent="0.25">
      <c r="A843" s="85">
        <f>IFERROR(IF(B843="","",SUBTOTAL(3,$B$9:$B843)),"-")</f>
        <v>835</v>
      </c>
      <c r="B843" s="86" t="s">
        <v>218</v>
      </c>
      <c r="C843" s="87" t="s">
        <v>89</v>
      </c>
      <c r="D843" s="88" t="s">
        <v>115</v>
      </c>
      <c r="E843" s="89">
        <v>44470</v>
      </c>
      <c r="F843" s="89">
        <v>45292</v>
      </c>
      <c r="G843" s="90" t="s">
        <v>138</v>
      </c>
      <c r="H843" s="91">
        <v>44105</v>
      </c>
      <c r="I843" s="88">
        <v>8</v>
      </c>
      <c r="J843" s="88" t="s">
        <v>120</v>
      </c>
      <c r="K843" s="92" t="s">
        <v>104</v>
      </c>
      <c r="L843" s="92" t="s">
        <v>105</v>
      </c>
      <c r="M843" s="88" t="s">
        <v>125</v>
      </c>
      <c r="N843" s="88" t="s">
        <v>467</v>
      </c>
      <c r="O843" s="88" t="s">
        <v>468</v>
      </c>
      <c r="P843" s="86" t="s">
        <v>469</v>
      </c>
      <c r="Q843" s="86" t="s">
        <v>140</v>
      </c>
      <c r="R843" s="86" t="s">
        <v>463</v>
      </c>
    </row>
    <row r="844" spans="1:18" s="93" customFormat="1" ht="21.6" customHeight="1" x14ac:dyDescent="0.25">
      <c r="A844" s="85">
        <f>IFERROR(IF(B844="","",SUBTOTAL(3,$B$9:$B844)),"-")</f>
        <v>836</v>
      </c>
      <c r="B844" s="86" t="s">
        <v>219</v>
      </c>
      <c r="C844" s="87" t="s">
        <v>90</v>
      </c>
      <c r="D844" s="88" t="s">
        <v>110</v>
      </c>
      <c r="E844" s="89">
        <v>42461</v>
      </c>
      <c r="F844" s="89">
        <v>45231</v>
      </c>
      <c r="G844" s="90" t="s">
        <v>134</v>
      </c>
      <c r="H844" s="91">
        <v>42732</v>
      </c>
      <c r="I844" s="88">
        <v>8</v>
      </c>
      <c r="J844" s="88" t="s">
        <v>118</v>
      </c>
      <c r="K844" s="92" t="s">
        <v>106</v>
      </c>
      <c r="L844" s="92" t="s">
        <v>105</v>
      </c>
      <c r="M844" s="88" t="s">
        <v>125</v>
      </c>
      <c r="N844" s="88" t="s">
        <v>470</v>
      </c>
      <c r="O844" s="88" t="s">
        <v>471</v>
      </c>
      <c r="P844" s="86" t="s">
        <v>472</v>
      </c>
      <c r="Q844" s="86" t="s">
        <v>140</v>
      </c>
      <c r="R844" s="86" t="s">
        <v>463</v>
      </c>
    </row>
    <row r="845" spans="1:18" s="93" customFormat="1" ht="21.6" customHeight="1" x14ac:dyDescent="0.25">
      <c r="A845" s="85">
        <f>IFERROR(IF(B845="","",SUBTOTAL(3,$B$9:$B845)),"-")</f>
        <v>837</v>
      </c>
      <c r="B845" s="86" t="s">
        <v>220</v>
      </c>
      <c r="C845" s="87" t="s">
        <v>91</v>
      </c>
      <c r="D845" s="88" t="s">
        <v>110</v>
      </c>
      <c r="E845" s="89">
        <v>43922</v>
      </c>
      <c r="F845" s="89">
        <v>45292</v>
      </c>
      <c r="G845" s="90" t="s">
        <v>135</v>
      </c>
      <c r="H845" s="91">
        <v>44130</v>
      </c>
      <c r="I845" s="88">
        <v>9</v>
      </c>
      <c r="J845" s="88" t="s">
        <v>107</v>
      </c>
      <c r="K845" s="92" t="s">
        <v>104</v>
      </c>
      <c r="L845" s="92" t="s">
        <v>105</v>
      </c>
      <c r="M845" s="88" t="s">
        <v>112</v>
      </c>
      <c r="N845" s="88" t="s">
        <v>473</v>
      </c>
      <c r="O845" s="88" t="s">
        <v>474</v>
      </c>
      <c r="P845" s="86" t="s">
        <v>475</v>
      </c>
      <c r="Q845" s="86" t="s">
        <v>140</v>
      </c>
      <c r="R845" s="86" t="s">
        <v>221</v>
      </c>
    </row>
    <row r="846" spans="1:18" s="93" customFormat="1" ht="21.6" customHeight="1" x14ac:dyDescent="0.25">
      <c r="A846" s="85">
        <f>IFERROR(IF(B846="","",SUBTOTAL(3,$B$9:$B846)),"-")</f>
        <v>838</v>
      </c>
      <c r="B846" s="86" t="s">
        <v>222</v>
      </c>
      <c r="C846" s="87" t="s">
        <v>92</v>
      </c>
      <c r="D846" s="88" t="s">
        <v>115</v>
      </c>
      <c r="E846" s="89">
        <v>44652</v>
      </c>
      <c r="F846" s="89">
        <v>44927</v>
      </c>
      <c r="G846" s="90" t="s">
        <v>136</v>
      </c>
      <c r="H846" s="91">
        <v>44351</v>
      </c>
      <c r="I846" s="88">
        <v>8</v>
      </c>
      <c r="J846" s="88" t="s">
        <v>120</v>
      </c>
      <c r="K846" s="92" t="s">
        <v>104</v>
      </c>
      <c r="L846" s="92" t="s">
        <v>105</v>
      </c>
      <c r="M846" s="88" t="s">
        <v>125</v>
      </c>
      <c r="N846" s="88" t="s">
        <v>476</v>
      </c>
      <c r="O846" s="88" t="s">
        <v>477</v>
      </c>
      <c r="P846" s="86" t="s">
        <v>478</v>
      </c>
      <c r="Q846" s="86" t="s">
        <v>140</v>
      </c>
      <c r="R846" s="86" t="s">
        <v>221</v>
      </c>
    </row>
    <row r="847" spans="1:18" s="93" customFormat="1" ht="21.6" customHeight="1" x14ac:dyDescent="0.25">
      <c r="A847" s="85">
        <f>IFERROR(IF(B847="","",SUBTOTAL(3,$B$9:$B847)),"-")</f>
        <v>839</v>
      </c>
      <c r="B847" s="86" t="s">
        <v>223</v>
      </c>
      <c r="C847" s="87" t="s">
        <v>93</v>
      </c>
      <c r="D847" s="88" t="s">
        <v>113</v>
      </c>
      <c r="E847" s="89">
        <v>42826</v>
      </c>
      <c r="F847" s="89">
        <v>44927</v>
      </c>
      <c r="G847" s="90" t="s">
        <v>137</v>
      </c>
      <c r="H847" s="91">
        <v>43742</v>
      </c>
      <c r="I847" s="88">
        <v>8</v>
      </c>
      <c r="J847" s="88" t="s">
        <v>107</v>
      </c>
      <c r="K847" s="92" t="s">
        <v>106</v>
      </c>
      <c r="L847" s="92" t="s">
        <v>105</v>
      </c>
      <c r="M847" s="88" t="s">
        <v>125</v>
      </c>
      <c r="N847" s="88" t="s">
        <v>479</v>
      </c>
      <c r="O847" s="88" t="s">
        <v>480</v>
      </c>
      <c r="P847" s="86" t="s">
        <v>481</v>
      </c>
      <c r="Q847" s="86" t="s">
        <v>140</v>
      </c>
      <c r="R847" s="86" t="s">
        <v>221</v>
      </c>
    </row>
    <row r="848" spans="1:18" s="93" customFormat="1" ht="21.6" customHeight="1" x14ac:dyDescent="0.25">
      <c r="A848" s="85">
        <f>IFERROR(IF(B848="","",SUBTOTAL(3,$B$9:$B848)),"-")</f>
        <v>840</v>
      </c>
      <c r="B848" s="86" t="s">
        <v>224</v>
      </c>
      <c r="C848" s="87" t="s">
        <v>94</v>
      </c>
      <c r="D848" s="88" t="s">
        <v>115</v>
      </c>
      <c r="E848" s="89">
        <v>44287</v>
      </c>
      <c r="F848" s="89">
        <v>44927</v>
      </c>
      <c r="G848" s="90" t="s">
        <v>138</v>
      </c>
      <c r="H848" s="91">
        <v>44130</v>
      </c>
      <c r="I848" s="88">
        <v>8</v>
      </c>
      <c r="J848" s="88" t="s">
        <v>120</v>
      </c>
      <c r="K848" s="92" t="s">
        <v>106</v>
      </c>
      <c r="L848" s="92" t="s">
        <v>105</v>
      </c>
      <c r="M848" s="88" t="s">
        <v>125</v>
      </c>
      <c r="N848" s="88" t="s">
        <v>482</v>
      </c>
      <c r="O848" s="88" t="s">
        <v>483</v>
      </c>
      <c r="P848" s="86" t="s">
        <v>484</v>
      </c>
      <c r="Q848" s="86" t="s">
        <v>140</v>
      </c>
      <c r="R848" s="86" t="s">
        <v>221</v>
      </c>
    </row>
    <row r="849" spans="1:18" s="93" customFormat="1" ht="21.6" customHeight="1" x14ac:dyDescent="0.25">
      <c r="A849" s="85">
        <f>IFERROR(IF(B849="","",SUBTOTAL(3,$B$9:$B849)),"-")</f>
        <v>841</v>
      </c>
      <c r="B849" s="86" t="s">
        <v>226</v>
      </c>
      <c r="C849" s="87" t="s">
        <v>100</v>
      </c>
      <c r="D849" s="88" t="s">
        <v>110</v>
      </c>
      <c r="E849" s="89">
        <v>44835</v>
      </c>
      <c r="F849" s="89">
        <v>44805</v>
      </c>
      <c r="G849" s="90" t="s">
        <v>135</v>
      </c>
      <c r="H849" s="91">
        <v>44778</v>
      </c>
      <c r="I849" s="88">
        <v>9</v>
      </c>
      <c r="J849" s="88" t="s">
        <v>111</v>
      </c>
      <c r="K849" s="92" t="s">
        <v>106</v>
      </c>
      <c r="L849" s="92" t="s">
        <v>105</v>
      </c>
      <c r="M849" s="88" t="s">
        <v>112</v>
      </c>
      <c r="N849" s="88" t="s">
        <v>485</v>
      </c>
      <c r="O849" s="88" t="s">
        <v>486</v>
      </c>
      <c r="P849" s="86" t="s">
        <v>487</v>
      </c>
      <c r="Q849" s="86" t="s">
        <v>140</v>
      </c>
      <c r="R849" s="86" t="s">
        <v>227</v>
      </c>
    </row>
    <row r="850" spans="1:18" s="93" customFormat="1" ht="21.6" customHeight="1" x14ac:dyDescent="0.25">
      <c r="A850" s="85">
        <f>IFERROR(IF(B850="","",SUBTOTAL(3,$B$9:$B850)),"-")</f>
        <v>842</v>
      </c>
      <c r="B850" s="86" t="s">
        <v>228</v>
      </c>
      <c r="C850" s="87" t="s">
        <v>96</v>
      </c>
      <c r="D850" s="88" t="s">
        <v>110</v>
      </c>
      <c r="E850" s="89">
        <v>45017</v>
      </c>
      <c r="F850" s="89">
        <v>45292</v>
      </c>
      <c r="G850" s="90" t="s">
        <v>136</v>
      </c>
      <c r="H850" s="91">
        <v>44130</v>
      </c>
      <c r="I850" s="88">
        <v>8</v>
      </c>
      <c r="J850" s="88" t="s">
        <v>107</v>
      </c>
      <c r="K850" s="92" t="s">
        <v>106</v>
      </c>
      <c r="L850" s="92" t="s">
        <v>105</v>
      </c>
      <c r="M850" s="88" t="s">
        <v>125</v>
      </c>
      <c r="N850" s="88" t="s">
        <v>488</v>
      </c>
      <c r="O850" s="88" t="s">
        <v>489</v>
      </c>
      <c r="P850" s="86" t="s">
        <v>490</v>
      </c>
      <c r="Q850" s="86" t="s">
        <v>140</v>
      </c>
      <c r="R850" s="86" t="s">
        <v>227</v>
      </c>
    </row>
    <row r="851" spans="1:18" s="93" customFormat="1" ht="21.6" customHeight="1" x14ac:dyDescent="0.25">
      <c r="A851" s="85">
        <f>IFERROR(IF(B851="","",SUBTOTAL(3,$B$9:$B851)),"-")</f>
        <v>843</v>
      </c>
      <c r="B851" s="86" t="s">
        <v>229</v>
      </c>
      <c r="C851" s="87" t="s">
        <v>97</v>
      </c>
      <c r="D851" s="88" t="s">
        <v>110</v>
      </c>
      <c r="E851" s="89">
        <v>44287</v>
      </c>
      <c r="F851" s="89">
        <v>44835</v>
      </c>
      <c r="G851" s="90" t="s">
        <v>137</v>
      </c>
      <c r="H851" s="91">
        <v>42732</v>
      </c>
      <c r="I851" s="88">
        <v>8</v>
      </c>
      <c r="J851" s="88" t="s">
        <v>107</v>
      </c>
      <c r="K851" s="92" t="s">
        <v>104</v>
      </c>
      <c r="L851" s="92" t="s">
        <v>105</v>
      </c>
      <c r="M851" s="88" t="s">
        <v>125</v>
      </c>
      <c r="N851" s="88" t="s">
        <v>491</v>
      </c>
      <c r="O851" s="88" t="s">
        <v>492</v>
      </c>
      <c r="P851" s="86" t="s">
        <v>493</v>
      </c>
      <c r="Q851" s="86" t="s">
        <v>140</v>
      </c>
      <c r="R851" s="86" t="s">
        <v>227</v>
      </c>
    </row>
    <row r="852" spans="1:18" s="93" customFormat="1" ht="21.6" customHeight="1" x14ac:dyDescent="0.25">
      <c r="A852" s="85">
        <f>IFERROR(IF(B852="","",SUBTOTAL(3,$B$9:$B852)),"-")</f>
        <v>844</v>
      </c>
      <c r="B852" s="86" t="s">
        <v>230</v>
      </c>
      <c r="C852" s="87" t="s">
        <v>98</v>
      </c>
      <c r="D852" s="88" t="s">
        <v>113</v>
      </c>
      <c r="E852" s="89">
        <v>40817</v>
      </c>
      <c r="F852" s="89">
        <v>44986</v>
      </c>
      <c r="G852" s="90" t="s">
        <v>138</v>
      </c>
      <c r="H852" s="91">
        <v>44130</v>
      </c>
      <c r="I852" s="88">
        <v>8</v>
      </c>
      <c r="J852" s="88" t="s">
        <v>118</v>
      </c>
      <c r="K852" s="92" t="s">
        <v>106</v>
      </c>
      <c r="L852" s="92" t="s">
        <v>105</v>
      </c>
      <c r="M852" s="88" t="s">
        <v>125</v>
      </c>
      <c r="N852" s="88" t="s">
        <v>494</v>
      </c>
      <c r="O852" s="88" t="s">
        <v>495</v>
      </c>
      <c r="P852" s="86" t="s">
        <v>496</v>
      </c>
      <c r="Q852" s="86" t="s">
        <v>140</v>
      </c>
      <c r="R852" s="86" t="s">
        <v>227</v>
      </c>
    </row>
    <row r="853" spans="1:18" s="93" customFormat="1" ht="21.6" customHeight="1" x14ac:dyDescent="0.25">
      <c r="A853" s="85">
        <f>IFERROR(IF(B853="","",SUBTOTAL(3,$B$9:$B853)),"-")</f>
        <v>845</v>
      </c>
      <c r="B853" s="86" t="s">
        <v>497</v>
      </c>
      <c r="C853" s="87" t="s">
        <v>99</v>
      </c>
      <c r="D853" s="88" t="s">
        <v>115</v>
      </c>
      <c r="E853" s="89">
        <v>44287</v>
      </c>
      <c r="F853" s="89">
        <v>44621</v>
      </c>
      <c r="G853" s="90" t="s">
        <v>134</v>
      </c>
      <c r="H853" s="91">
        <v>44567</v>
      </c>
      <c r="I853" s="88">
        <v>8</v>
      </c>
      <c r="J853" s="88" t="s">
        <v>103</v>
      </c>
      <c r="K853" s="92" t="s">
        <v>106</v>
      </c>
      <c r="L853" s="92" t="s">
        <v>105</v>
      </c>
      <c r="M853" s="88" t="s">
        <v>125</v>
      </c>
      <c r="N853" s="88" t="s">
        <v>498</v>
      </c>
      <c r="O853" s="88" t="s">
        <v>499</v>
      </c>
      <c r="P853" s="86" t="s">
        <v>500</v>
      </c>
      <c r="Q853" s="86" t="s">
        <v>140</v>
      </c>
      <c r="R853" s="86" t="s">
        <v>227</v>
      </c>
    </row>
    <row r="854" spans="1:18" ht="21.6" customHeight="1" x14ac:dyDescent="0.25">
      <c r="A854" s="1">
        <f>IFERROR(IF(B854="","",SUBTOTAL(3,$B$9:$B854)),"-")</f>
        <v>846</v>
      </c>
      <c r="B854" s="2" t="s">
        <v>4657</v>
      </c>
      <c r="C854" s="7" t="s">
        <v>4658</v>
      </c>
      <c r="D854" s="3" t="s">
        <v>122</v>
      </c>
      <c r="E854" s="4">
        <v>44835</v>
      </c>
      <c r="F854" s="4">
        <v>45292</v>
      </c>
      <c r="G854" s="8" t="s">
        <v>129</v>
      </c>
      <c r="H854" s="5">
        <v>44778</v>
      </c>
      <c r="I854" s="3">
        <v>12</v>
      </c>
      <c r="J854" s="3" t="s">
        <v>107</v>
      </c>
      <c r="K854" s="6" t="s">
        <v>104</v>
      </c>
      <c r="L854" s="6" t="s">
        <v>105</v>
      </c>
      <c r="M854" s="3" t="s">
        <v>109</v>
      </c>
      <c r="N854" s="3" t="s">
        <v>4659</v>
      </c>
      <c r="O854" s="3" t="s">
        <v>4660</v>
      </c>
      <c r="P854" s="2" t="s">
        <v>4661</v>
      </c>
      <c r="Q854" s="2" t="s">
        <v>4662</v>
      </c>
      <c r="R854" s="2" t="s">
        <v>4662</v>
      </c>
    </row>
    <row r="855" spans="1:18" ht="21.6" customHeight="1" x14ac:dyDescent="0.25">
      <c r="A855" s="1">
        <f>IFERROR(IF(B855="","",SUBTOTAL(3,$B$9:$B855)),"-")</f>
        <v>847</v>
      </c>
      <c r="B855" s="2" t="s">
        <v>4663</v>
      </c>
      <c r="C855" s="7" t="s">
        <v>4664</v>
      </c>
      <c r="D855" s="3" t="s">
        <v>122</v>
      </c>
      <c r="E855" s="4">
        <v>45017</v>
      </c>
      <c r="F855" s="4">
        <v>44621</v>
      </c>
      <c r="G855" s="8" t="s">
        <v>130</v>
      </c>
      <c r="H855" s="5">
        <v>44678</v>
      </c>
      <c r="I855" s="3">
        <v>11</v>
      </c>
      <c r="J855" s="3" t="s">
        <v>103</v>
      </c>
      <c r="K855" s="6" t="s">
        <v>104</v>
      </c>
      <c r="L855" s="6" t="s">
        <v>105</v>
      </c>
      <c r="M855" s="3" t="s">
        <v>124</v>
      </c>
      <c r="N855" s="3" t="s">
        <v>4665</v>
      </c>
      <c r="O855" s="3" t="s">
        <v>4666</v>
      </c>
      <c r="P855" s="2" t="s">
        <v>4667</v>
      </c>
      <c r="Q855" s="2" t="s">
        <v>4662</v>
      </c>
      <c r="R855" s="2" t="s">
        <v>4662</v>
      </c>
    </row>
    <row r="856" spans="1:18" ht="21.6" customHeight="1" x14ac:dyDescent="0.25">
      <c r="A856" s="1">
        <f>IFERROR(IF(B856="","",SUBTOTAL(3,$B$9:$B856)),"-")</f>
        <v>848</v>
      </c>
      <c r="B856" s="2" t="s">
        <v>4668</v>
      </c>
      <c r="C856" s="7" t="s">
        <v>4669</v>
      </c>
      <c r="D856" s="3" t="s">
        <v>113</v>
      </c>
      <c r="E856" s="4">
        <v>41730</v>
      </c>
      <c r="F856" s="4">
        <v>44986</v>
      </c>
      <c r="G856" s="8" t="s">
        <v>131</v>
      </c>
      <c r="H856" s="5">
        <v>43833</v>
      </c>
      <c r="I856" s="3">
        <v>8</v>
      </c>
      <c r="J856" s="3" t="s">
        <v>107</v>
      </c>
      <c r="K856" s="6" t="s">
        <v>106</v>
      </c>
      <c r="L856" s="6" t="s">
        <v>105</v>
      </c>
      <c r="M856" s="3" t="s">
        <v>112</v>
      </c>
      <c r="N856" s="3" t="s">
        <v>4670</v>
      </c>
      <c r="O856" s="3" t="s">
        <v>4671</v>
      </c>
      <c r="P856" s="2" t="s">
        <v>4672</v>
      </c>
      <c r="Q856" s="2" t="s">
        <v>4662</v>
      </c>
      <c r="R856" s="2" t="s">
        <v>4662</v>
      </c>
    </row>
    <row r="857" spans="1:18" ht="21.6" customHeight="1" x14ac:dyDescent="0.25">
      <c r="A857" s="1">
        <f>IFERROR(IF(B857="","",SUBTOTAL(3,$B$9:$B857)),"-")</f>
        <v>849</v>
      </c>
      <c r="B857" s="2" t="s">
        <v>4673</v>
      </c>
      <c r="C857" s="7" t="s">
        <v>4674</v>
      </c>
      <c r="D857" s="3" t="s">
        <v>113</v>
      </c>
      <c r="E857" s="4">
        <v>44470</v>
      </c>
      <c r="F857" s="4">
        <v>45108</v>
      </c>
      <c r="G857" s="8" t="s">
        <v>132</v>
      </c>
      <c r="H857" s="5">
        <v>44747</v>
      </c>
      <c r="I857" s="3">
        <v>8</v>
      </c>
      <c r="J857" s="3" t="s">
        <v>111</v>
      </c>
      <c r="K857" s="6" t="s">
        <v>104</v>
      </c>
      <c r="L857" s="6" t="s">
        <v>105</v>
      </c>
      <c r="M857" s="3" t="s">
        <v>112</v>
      </c>
      <c r="N857" s="3" t="s">
        <v>4675</v>
      </c>
      <c r="O857" s="3" t="s">
        <v>4676</v>
      </c>
      <c r="P857" s="2" t="s">
        <v>4677</v>
      </c>
      <c r="Q857" s="2" t="s">
        <v>4662</v>
      </c>
      <c r="R857" s="2" t="s">
        <v>4662</v>
      </c>
    </row>
    <row r="858" spans="1:18" ht="21.6" customHeight="1" x14ac:dyDescent="0.25">
      <c r="A858" s="1">
        <f>IFERROR(IF(B858="","",SUBTOTAL(3,$B$9:$B858)),"-")</f>
        <v>850</v>
      </c>
      <c r="B858" s="2" t="s">
        <v>4678</v>
      </c>
      <c r="C858" s="7" t="s">
        <v>4679</v>
      </c>
      <c r="D858" s="3" t="s">
        <v>122</v>
      </c>
      <c r="E858" s="4">
        <v>43009</v>
      </c>
      <c r="F858" s="4">
        <v>44652</v>
      </c>
      <c r="G858" s="8" t="s">
        <v>4680</v>
      </c>
      <c r="H858" s="5">
        <v>44810</v>
      </c>
      <c r="I858" s="3">
        <v>9</v>
      </c>
      <c r="J858" s="3" t="s">
        <v>111</v>
      </c>
      <c r="K858" s="6" t="s">
        <v>106</v>
      </c>
      <c r="L858" s="6" t="s">
        <v>105</v>
      </c>
      <c r="M858" s="3" t="s">
        <v>112</v>
      </c>
      <c r="N858" s="3" t="s">
        <v>4681</v>
      </c>
      <c r="O858" s="3" t="s">
        <v>4682</v>
      </c>
      <c r="P858" s="2" t="s">
        <v>4683</v>
      </c>
      <c r="Q858" s="2" t="s">
        <v>4662</v>
      </c>
      <c r="R858" s="2" t="s">
        <v>4662</v>
      </c>
    </row>
    <row r="859" spans="1:18" ht="21.6" customHeight="1" x14ac:dyDescent="0.25">
      <c r="A859" s="1">
        <f>IFERROR(IF(B859="","",SUBTOTAL(3,$B$9:$B859)),"-")</f>
        <v>851</v>
      </c>
      <c r="B859" s="2" t="s">
        <v>4684</v>
      </c>
      <c r="C859" s="7" t="s">
        <v>4685</v>
      </c>
      <c r="D859" s="3" t="s">
        <v>110</v>
      </c>
      <c r="E859" s="4">
        <v>44105</v>
      </c>
      <c r="F859" s="4">
        <v>44835</v>
      </c>
      <c r="G859" s="8" t="s">
        <v>133</v>
      </c>
      <c r="H859" s="5">
        <v>44280</v>
      </c>
      <c r="I859" s="3">
        <v>9</v>
      </c>
      <c r="J859" s="3" t="s">
        <v>107</v>
      </c>
      <c r="K859" s="6" t="s">
        <v>104</v>
      </c>
      <c r="L859" s="6" t="s">
        <v>105</v>
      </c>
      <c r="M859" s="3" t="s">
        <v>112</v>
      </c>
      <c r="N859" s="3" t="s">
        <v>4686</v>
      </c>
      <c r="O859" s="3" t="s">
        <v>4687</v>
      </c>
      <c r="P859" s="2" t="s">
        <v>4688</v>
      </c>
      <c r="Q859" s="2" t="s">
        <v>4662</v>
      </c>
      <c r="R859" s="2" t="s">
        <v>4662</v>
      </c>
    </row>
    <row r="860" spans="1:18" ht="21.6" customHeight="1" x14ac:dyDescent="0.25">
      <c r="A860" s="1">
        <f>IFERROR(IF(B860="","",SUBTOTAL(3,$B$9:$B860)),"-")</f>
        <v>852</v>
      </c>
      <c r="B860" s="2" t="s">
        <v>4689</v>
      </c>
      <c r="C860" s="7" t="s">
        <v>4690</v>
      </c>
      <c r="D860" s="3" t="s">
        <v>110</v>
      </c>
      <c r="E860" s="4">
        <v>43922</v>
      </c>
      <c r="F860" s="4">
        <v>44835</v>
      </c>
      <c r="G860" s="8" t="s">
        <v>123</v>
      </c>
      <c r="H860" s="5">
        <v>44130</v>
      </c>
      <c r="I860" s="3">
        <v>8</v>
      </c>
      <c r="J860" s="3" t="s">
        <v>107</v>
      </c>
      <c r="K860" s="6" t="s">
        <v>106</v>
      </c>
      <c r="L860" s="6" t="s">
        <v>105</v>
      </c>
      <c r="M860" s="3" t="s">
        <v>125</v>
      </c>
      <c r="N860" s="3" t="s">
        <v>4691</v>
      </c>
      <c r="O860" s="3" t="s">
        <v>4692</v>
      </c>
      <c r="P860" s="2" t="s">
        <v>4693</v>
      </c>
      <c r="Q860" s="2" t="s">
        <v>4662</v>
      </c>
      <c r="R860" s="2" t="s">
        <v>4662</v>
      </c>
    </row>
    <row r="861" spans="1:18" ht="21.6" customHeight="1" x14ac:dyDescent="0.25">
      <c r="A861" s="1">
        <f>IFERROR(IF(B861="","",SUBTOTAL(3,$B$9:$B861)),"-")</f>
        <v>853</v>
      </c>
      <c r="B861" s="2" t="s">
        <v>4694</v>
      </c>
      <c r="C861" s="7" t="s">
        <v>4695</v>
      </c>
      <c r="D861" s="3" t="s">
        <v>115</v>
      </c>
      <c r="E861" s="4">
        <v>44652</v>
      </c>
      <c r="F861" s="4">
        <v>44927</v>
      </c>
      <c r="G861" s="8" t="s">
        <v>126</v>
      </c>
      <c r="H861" s="5">
        <v>44130</v>
      </c>
      <c r="I861" s="3">
        <v>8</v>
      </c>
      <c r="J861" s="3" t="s">
        <v>120</v>
      </c>
      <c r="K861" s="6" t="s">
        <v>104</v>
      </c>
      <c r="L861" s="6" t="s">
        <v>105</v>
      </c>
      <c r="M861" s="3" t="s">
        <v>125</v>
      </c>
      <c r="N861" s="3" t="s">
        <v>4696</v>
      </c>
      <c r="O861" s="3" t="s">
        <v>4697</v>
      </c>
      <c r="P861" s="2" t="s">
        <v>4698</v>
      </c>
      <c r="Q861" s="2" t="s">
        <v>4662</v>
      </c>
      <c r="R861" s="2" t="s">
        <v>4662</v>
      </c>
    </row>
    <row r="862" spans="1:18" ht="21.6" customHeight="1" x14ac:dyDescent="0.25">
      <c r="A862" s="1">
        <f>IFERROR(IF(B862="","",SUBTOTAL(3,$B$9:$B862)),"-")</f>
        <v>854</v>
      </c>
      <c r="B862" s="2" t="s">
        <v>4699</v>
      </c>
      <c r="C862" s="7" t="s">
        <v>4700</v>
      </c>
      <c r="D862" s="3" t="s">
        <v>113</v>
      </c>
      <c r="E862" s="4">
        <v>40452</v>
      </c>
      <c r="F862" s="4">
        <v>44621</v>
      </c>
      <c r="G862" s="8" t="s">
        <v>4701</v>
      </c>
      <c r="H862" s="5">
        <v>44277</v>
      </c>
      <c r="I862" s="3">
        <v>7</v>
      </c>
      <c r="J862" s="3" t="s">
        <v>107</v>
      </c>
      <c r="K862" s="6" t="s">
        <v>106</v>
      </c>
      <c r="L862" s="6" t="s">
        <v>105</v>
      </c>
      <c r="M862" s="3" t="s">
        <v>114</v>
      </c>
      <c r="N862" s="3" t="s">
        <v>4702</v>
      </c>
      <c r="O862" s="3" t="s">
        <v>4703</v>
      </c>
      <c r="P862" s="2" t="s">
        <v>4704</v>
      </c>
      <c r="Q862" s="2" t="s">
        <v>4662</v>
      </c>
      <c r="R862" s="2" t="s">
        <v>4662</v>
      </c>
    </row>
    <row r="863" spans="1:18" ht="21.6" customHeight="1" x14ac:dyDescent="0.25">
      <c r="A863" s="1">
        <f>IFERROR(IF(B863="","",SUBTOTAL(3,$B$9:$B863)),"-")</f>
        <v>855</v>
      </c>
      <c r="B863" s="2" t="s">
        <v>4705</v>
      </c>
      <c r="C863" s="7" t="s">
        <v>4706</v>
      </c>
      <c r="D863" s="3" t="s">
        <v>110</v>
      </c>
      <c r="E863" s="4">
        <v>43922</v>
      </c>
      <c r="F863" s="4">
        <v>45292</v>
      </c>
      <c r="G863" s="8" t="s">
        <v>4707</v>
      </c>
      <c r="H863" s="5">
        <v>44937</v>
      </c>
      <c r="I863" s="3">
        <v>7</v>
      </c>
      <c r="J863" s="3" t="s">
        <v>111</v>
      </c>
      <c r="K863" s="6" t="s">
        <v>104</v>
      </c>
      <c r="L863" s="6" t="s">
        <v>105</v>
      </c>
      <c r="M863" s="3" t="s">
        <v>114</v>
      </c>
      <c r="N863" s="3" t="s">
        <v>4708</v>
      </c>
      <c r="O863" s="3" t="s">
        <v>4709</v>
      </c>
      <c r="P863" s="2" t="s">
        <v>4710</v>
      </c>
      <c r="Q863" s="2" t="s">
        <v>4662</v>
      </c>
      <c r="R863" s="2" t="s">
        <v>4662</v>
      </c>
    </row>
    <row r="864" spans="1:18" ht="21.6" customHeight="1" x14ac:dyDescent="0.25">
      <c r="A864" s="1">
        <f>IFERROR(IF(B864="","",SUBTOTAL(3,$B$9:$B864)),"-")</f>
        <v>856</v>
      </c>
      <c r="B864" s="2" t="s">
        <v>4711</v>
      </c>
      <c r="C864" s="7" t="s">
        <v>4712</v>
      </c>
      <c r="D864" s="3" t="s">
        <v>119</v>
      </c>
      <c r="E864" s="4">
        <v>44835</v>
      </c>
      <c r="F864" s="4">
        <v>45292</v>
      </c>
      <c r="G864" s="8" t="s">
        <v>4713</v>
      </c>
      <c r="H864" s="5">
        <v>44277</v>
      </c>
      <c r="I864" s="3">
        <v>5</v>
      </c>
      <c r="J864" s="3" t="s">
        <v>118</v>
      </c>
      <c r="K864" s="6" t="s">
        <v>104</v>
      </c>
      <c r="L864" s="6" t="s">
        <v>105</v>
      </c>
      <c r="M864" s="3" t="s">
        <v>114</v>
      </c>
      <c r="N864" s="3" t="s">
        <v>4714</v>
      </c>
      <c r="O864" s="3" t="s">
        <v>4715</v>
      </c>
      <c r="P864" s="2" t="s">
        <v>4716</v>
      </c>
      <c r="Q864" s="2" t="s">
        <v>4662</v>
      </c>
      <c r="R864" s="2" t="s">
        <v>4662</v>
      </c>
    </row>
    <row r="865" spans="1:18" ht="21.6" customHeight="1" x14ac:dyDescent="0.25">
      <c r="A865" s="1">
        <f>IFERROR(IF(B865="","",SUBTOTAL(3,$B$9:$B865)),"-")</f>
        <v>857</v>
      </c>
      <c r="B865" s="2" t="s">
        <v>4717</v>
      </c>
      <c r="C865" s="7" t="s">
        <v>4718</v>
      </c>
      <c r="D865" s="3" t="s">
        <v>119</v>
      </c>
      <c r="E865" s="4">
        <v>44835</v>
      </c>
      <c r="F865" s="4">
        <v>45292</v>
      </c>
      <c r="G865" s="8" t="s">
        <v>121</v>
      </c>
      <c r="H865" s="5">
        <v>44277</v>
      </c>
      <c r="I865" s="3">
        <v>7</v>
      </c>
      <c r="J865" s="3" t="s">
        <v>118</v>
      </c>
      <c r="K865" s="6" t="s">
        <v>106</v>
      </c>
      <c r="L865" s="6" t="s">
        <v>105</v>
      </c>
      <c r="M865" s="3" t="s">
        <v>114</v>
      </c>
      <c r="N865" s="3" t="s">
        <v>4719</v>
      </c>
      <c r="O865" s="3" t="s">
        <v>4720</v>
      </c>
      <c r="P865" s="2" t="s">
        <v>4721</v>
      </c>
      <c r="Q865" s="2" t="s">
        <v>4662</v>
      </c>
      <c r="R865" s="2" t="s">
        <v>4662</v>
      </c>
    </row>
    <row r="866" spans="1:18" ht="21.6" customHeight="1" x14ac:dyDescent="0.25">
      <c r="A866" s="1">
        <f>IFERROR(IF(B866="","",SUBTOTAL(3,$B$9:$B866)),"-")</f>
        <v>858</v>
      </c>
      <c r="B866" s="2" t="s">
        <v>4722</v>
      </c>
      <c r="C866" s="7" t="s">
        <v>4723</v>
      </c>
      <c r="D866" s="3" t="s">
        <v>119</v>
      </c>
      <c r="E866" s="4">
        <v>44835</v>
      </c>
      <c r="F866" s="4">
        <v>44593</v>
      </c>
      <c r="G866" s="8" t="s">
        <v>1505</v>
      </c>
      <c r="H866" s="5">
        <v>44928</v>
      </c>
      <c r="I866" s="3">
        <v>5</v>
      </c>
      <c r="J866" s="3" t="s">
        <v>118</v>
      </c>
      <c r="K866" s="6" t="s">
        <v>106</v>
      </c>
      <c r="L866" s="6" t="s">
        <v>105</v>
      </c>
      <c r="M866" s="3" t="s">
        <v>114</v>
      </c>
      <c r="N866" s="3" t="s">
        <v>4724</v>
      </c>
      <c r="O866" s="3" t="s">
        <v>4725</v>
      </c>
      <c r="P866" s="2" t="s">
        <v>4726</v>
      </c>
      <c r="Q866" s="2" t="s">
        <v>4662</v>
      </c>
      <c r="R866" s="2" t="s">
        <v>4662</v>
      </c>
    </row>
    <row r="867" spans="1:18" ht="21.6" customHeight="1" x14ac:dyDescent="0.25">
      <c r="A867" s="1">
        <f>IFERROR(IF(B867="","",SUBTOTAL(3,$B$9:$B867)),"-")</f>
        <v>859</v>
      </c>
      <c r="B867" s="2" t="s">
        <v>4727</v>
      </c>
      <c r="C867" s="7" t="s">
        <v>4728</v>
      </c>
      <c r="D867" s="3" t="s">
        <v>1007</v>
      </c>
      <c r="E867" s="4">
        <v>42278</v>
      </c>
      <c r="F867" s="4">
        <v>44621</v>
      </c>
      <c r="G867" s="8" t="s">
        <v>1563</v>
      </c>
      <c r="H867" s="5">
        <v>44277</v>
      </c>
      <c r="I867" s="3">
        <v>1</v>
      </c>
      <c r="J867" s="3" t="s">
        <v>1786</v>
      </c>
      <c r="K867" s="6" t="s">
        <v>104</v>
      </c>
      <c r="L867" s="6" t="s">
        <v>105</v>
      </c>
      <c r="M867" s="3" t="s">
        <v>114</v>
      </c>
      <c r="N867" s="3" t="s">
        <v>4729</v>
      </c>
      <c r="O867" s="3" t="s">
        <v>4730</v>
      </c>
      <c r="P867" s="2" t="s">
        <v>4731</v>
      </c>
      <c r="Q867" s="2" t="s">
        <v>4662</v>
      </c>
      <c r="R867" s="2" t="s">
        <v>4662</v>
      </c>
    </row>
    <row r="868" spans="1:18" ht="21.6" customHeight="1" x14ac:dyDescent="0.25">
      <c r="A868" s="1">
        <f>IFERROR(IF(B868="","",SUBTOTAL(3,$B$9:$B868)),"-")</f>
        <v>860</v>
      </c>
      <c r="B868" s="2" t="s">
        <v>4732</v>
      </c>
      <c r="C868" s="7" t="s">
        <v>4733</v>
      </c>
      <c r="D868" s="3" t="s">
        <v>1007</v>
      </c>
      <c r="E868" s="4">
        <v>44105</v>
      </c>
      <c r="F868" s="4">
        <v>44927</v>
      </c>
      <c r="G868" s="8" t="s">
        <v>127</v>
      </c>
      <c r="H868" s="5">
        <v>44928</v>
      </c>
      <c r="I868" s="3">
        <v>5</v>
      </c>
      <c r="J868" s="3" t="s">
        <v>118</v>
      </c>
      <c r="K868" s="6" t="s">
        <v>106</v>
      </c>
      <c r="L868" s="6" t="s">
        <v>105</v>
      </c>
      <c r="M868" s="3" t="s">
        <v>114</v>
      </c>
      <c r="N868" s="3" t="s">
        <v>4734</v>
      </c>
      <c r="O868" s="3" t="s">
        <v>4735</v>
      </c>
      <c r="P868" s="2" t="s">
        <v>4736</v>
      </c>
      <c r="Q868" s="2" t="s">
        <v>4662</v>
      </c>
      <c r="R868" s="2" t="s">
        <v>4662</v>
      </c>
    </row>
    <row r="869" spans="1:18" ht="21.6" customHeight="1" x14ac:dyDescent="0.25">
      <c r="A869" s="1">
        <f>IFERROR(IF(B869="","",SUBTOTAL(3,$B$9:$B869)),"-")</f>
        <v>861</v>
      </c>
      <c r="B869" s="2" t="s">
        <v>4737</v>
      </c>
      <c r="C869" s="7" t="s">
        <v>4738</v>
      </c>
      <c r="D869" s="3" t="s">
        <v>1007</v>
      </c>
      <c r="E869" s="4">
        <v>44835</v>
      </c>
      <c r="F869" s="4">
        <v>44927</v>
      </c>
      <c r="G869" s="8" t="s">
        <v>619</v>
      </c>
      <c r="H869" s="5">
        <v>44277</v>
      </c>
      <c r="I869" s="3">
        <v>1</v>
      </c>
      <c r="J869" s="3" t="s">
        <v>1786</v>
      </c>
      <c r="K869" s="6" t="s">
        <v>104</v>
      </c>
      <c r="L869" s="6" t="s">
        <v>105</v>
      </c>
      <c r="M869" s="3" t="s">
        <v>114</v>
      </c>
      <c r="N869" s="3" t="s">
        <v>4739</v>
      </c>
      <c r="O869" s="3" t="s">
        <v>4740</v>
      </c>
      <c r="P869" s="2" t="s">
        <v>4741</v>
      </c>
      <c r="Q869" s="2" t="s">
        <v>4662</v>
      </c>
      <c r="R869" s="2" t="s">
        <v>4662</v>
      </c>
    </row>
    <row r="870" spans="1:18" ht="21.6" customHeight="1" x14ac:dyDescent="0.25">
      <c r="A870" s="1">
        <f>IFERROR(IF(B870="","",SUBTOTAL(3,$B$9:$B870)),"-")</f>
        <v>862</v>
      </c>
      <c r="B870" s="2" t="s">
        <v>4742</v>
      </c>
      <c r="C870" s="7" t="s">
        <v>4743</v>
      </c>
      <c r="D870" s="3" t="s">
        <v>113</v>
      </c>
      <c r="E870" s="4">
        <v>44652</v>
      </c>
      <c r="F870" s="4">
        <v>45292</v>
      </c>
      <c r="G870" s="8" t="s">
        <v>135</v>
      </c>
      <c r="H870" s="5">
        <v>44711</v>
      </c>
      <c r="I870" s="3">
        <v>9</v>
      </c>
      <c r="J870" s="3" t="s">
        <v>103</v>
      </c>
      <c r="K870" s="6" t="s">
        <v>106</v>
      </c>
      <c r="L870" s="6" t="s">
        <v>105</v>
      </c>
      <c r="M870" s="3" t="s">
        <v>112</v>
      </c>
      <c r="N870" s="3" t="s">
        <v>4744</v>
      </c>
      <c r="O870" s="3" t="s">
        <v>4745</v>
      </c>
      <c r="P870" s="2" t="s">
        <v>4746</v>
      </c>
      <c r="Q870" s="2" t="s">
        <v>4662</v>
      </c>
      <c r="R870" s="2" t="s">
        <v>4747</v>
      </c>
    </row>
    <row r="871" spans="1:18" ht="21.6" customHeight="1" x14ac:dyDescent="0.25">
      <c r="A871" s="1">
        <f>IFERROR(IF(B871="","",SUBTOTAL(3,$B$9:$B871)),"-")</f>
        <v>863</v>
      </c>
      <c r="B871" s="2" t="s">
        <v>4748</v>
      </c>
      <c r="C871" s="7" t="s">
        <v>4749</v>
      </c>
      <c r="D871" s="3" t="s">
        <v>113</v>
      </c>
      <c r="E871" s="4">
        <v>45200</v>
      </c>
      <c r="F871" s="4">
        <v>45078</v>
      </c>
      <c r="G871" s="8" t="s">
        <v>136</v>
      </c>
      <c r="H871" s="5">
        <v>44351</v>
      </c>
      <c r="I871" s="3">
        <v>8</v>
      </c>
      <c r="J871" s="3" t="s">
        <v>111</v>
      </c>
      <c r="K871" s="6" t="s">
        <v>106</v>
      </c>
      <c r="L871" s="6" t="s">
        <v>105</v>
      </c>
      <c r="M871" s="3" t="s">
        <v>125</v>
      </c>
      <c r="N871" s="3" t="s">
        <v>4750</v>
      </c>
      <c r="O871" s="3" t="s">
        <v>4751</v>
      </c>
      <c r="P871" s="2" t="s">
        <v>4752</v>
      </c>
      <c r="Q871" s="2" t="s">
        <v>4662</v>
      </c>
      <c r="R871" s="2" t="s">
        <v>4747</v>
      </c>
    </row>
    <row r="872" spans="1:18" ht="21.6" customHeight="1" x14ac:dyDescent="0.25">
      <c r="A872" s="1">
        <f>IFERROR(IF(B872="","",SUBTOTAL(3,$B$9:$B872)),"-")</f>
        <v>864</v>
      </c>
      <c r="B872" s="2" t="s">
        <v>4753</v>
      </c>
      <c r="C872" s="7" t="s">
        <v>4754</v>
      </c>
      <c r="D872" s="3" t="s">
        <v>110</v>
      </c>
      <c r="E872" s="4">
        <v>41730</v>
      </c>
      <c r="F872" s="4">
        <v>44652</v>
      </c>
      <c r="G872" s="8" t="s">
        <v>137</v>
      </c>
      <c r="H872" s="5">
        <v>44351</v>
      </c>
      <c r="I872" s="3">
        <v>8</v>
      </c>
      <c r="J872" s="3" t="s">
        <v>118</v>
      </c>
      <c r="K872" s="6" t="s">
        <v>104</v>
      </c>
      <c r="L872" s="6" t="s">
        <v>105</v>
      </c>
      <c r="M872" s="3" t="s">
        <v>125</v>
      </c>
      <c r="N872" s="3" t="s">
        <v>4755</v>
      </c>
      <c r="O872" s="3" t="s">
        <v>4756</v>
      </c>
      <c r="P872" s="2" t="s">
        <v>4757</v>
      </c>
      <c r="Q872" s="2" t="s">
        <v>4662</v>
      </c>
      <c r="R872" s="2" t="s">
        <v>4747</v>
      </c>
    </row>
    <row r="873" spans="1:18" ht="21.6" customHeight="1" x14ac:dyDescent="0.25">
      <c r="A873" s="1">
        <f>IFERROR(IF(B873="","",SUBTOTAL(3,$B$9:$B873)),"-")</f>
        <v>865</v>
      </c>
      <c r="B873" s="2" t="s">
        <v>4758</v>
      </c>
      <c r="C873" s="7" t="s">
        <v>4759</v>
      </c>
      <c r="D873" s="3" t="s">
        <v>110</v>
      </c>
      <c r="E873" s="4">
        <v>44835</v>
      </c>
      <c r="F873" s="4">
        <v>45017</v>
      </c>
      <c r="G873" s="8" t="s">
        <v>138</v>
      </c>
      <c r="H873" s="5">
        <v>44351</v>
      </c>
      <c r="I873" s="3">
        <v>8</v>
      </c>
      <c r="J873" s="3" t="s">
        <v>120</v>
      </c>
      <c r="K873" s="6" t="s">
        <v>104</v>
      </c>
      <c r="L873" s="6" t="s">
        <v>105</v>
      </c>
      <c r="M873" s="3" t="s">
        <v>125</v>
      </c>
      <c r="N873" s="3" t="s">
        <v>4760</v>
      </c>
      <c r="O873" s="3" t="s">
        <v>4761</v>
      </c>
      <c r="P873" s="2" t="s">
        <v>4762</v>
      </c>
      <c r="Q873" s="2" t="s">
        <v>4662</v>
      </c>
      <c r="R873" s="2" t="s">
        <v>4747</v>
      </c>
    </row>
    <row r="874" spans="1:18" ht="21.6" customHeight="1" x14ac:dyDescent="0.25">
      <c r="A874" s="1">
        <f>IFERROR(IF(B874="","",SUBTOTAL(3,$B$9:$B874)),"-")</f>
        <v>866</v>
      </c>
      <c r="B874" s="2" t="s">
        <v>4763</v>
      </c>
      <c r="C874" s="7" t="s">
        <v>4764</v>
      </c>
      <c r="D874" s="3" t="s">
        <v>110</v>
      </c>
      <c r="E874" s="4">
        <v>43191</v>
      </c>
      <c r="F874" s="4">
        <v>44621</v>
      </c>
      <c r="G874" s="8" t="s">
        <v>134</v>
      </c>
      <c r="H874" s="5">
        <v>44231</v>
      </c>
      <c r="I874" s="3">
        <v>8</v>
      </c>
      <c r="J874" s="3" t="s">
        <v>118</v>
      </c>
      <c r="K874" s="6" t="s">
        <v>106</v>
      </c>
      <c r="L874" s="6" t="s">
        <v>128</v>
      </c>
      <c r="M874" s="3" t="s">
        <v>125</v>
      </c>
      <c r="N874" s="3" t="s">
        <v>4765</v>
      </c>
      <c r="O874" s="3" t="s">
        <v>4766</v>
      </c>
      <c r="P874" s="2" t="s">
        <v>4767</v>
      </c>
      <c r="Q874" s="2" t="s">
        <v>4662</v>
      </c>
      <c r="R874" s="2" t="s">
        <v>4747</v>
      </c>
    </row>
    <row r="875" spans="1:18" ht="21.6" customHeight="1" x14ac:dyDescent="0.25">
      <c r="A875" s="1">
        <f>IFERROR(IF(B875="","",SUBTOTAL(3,$B$9:$B875)),"-")</f>
        <v>867</v>
      </c>
      <c r="B875" s="2" t="s">
        <v>4768</v>
      </c>
      <c r="C875" s="7" t="s">
        <v>4769</v>
      </c>
      <c r="D875" s="3" t="s">
        <v>110</v>
      </c>
      <c r="E875" s="4">
        <v>45017</v>
      </c>
      <c r="F875" s="4">
        <v>45292</v>
      </c>
      <c r="G875" s="8" t="s">
        <v>135</v>
      </c>
      <c r="H875" s="5">
        <v>44508</v>
      </c>
      <c r="I875" s="3">
        <v>9</v>
      </c>
      <c r="J875" s="3" t="s">
        <v>107</v>
      </c>
      <c r="K875" s="6" t="s">
        <v>106</v>
      </c>
      <c r="L875" s="6" t="s">
        <v>105</v>
      </c>
      <c r="M875" s="3" t="s">
        <v>112</v>
      </c>
      <c r="N875" s="3" t="s">
        <v>4770</v>
      </c>
      <c r="O875" s="3" t="s">
        <v>4771</v>
      </c>
      <c r="P875" s="2" t="s">
        <v>4772</v>
      </c>
      <c r="Q875" s="2" t="s">
        <v>4662</v>
      </c>
      <c r="R875" s="2" t="s">
        <v>4773</v>
      </c>
    </row>
    <row r="876" spans="1:18" ht="21.6" customHeight="1" x14ac:dyDescent="0.25">
      <c r="A876" s="1">
        <f>IFERROR(IF(B876="","",SUBTOTAL(3,$B$9:$B876)),"-")</f>
        <v>868</v>
      </c>
      <c r="B876" s="2" t="s">
        <v>4774</v>
      </c>
      <c r="C876" s="7" t="s">
        <v>4775</v>
      </c>
      <c r="D876" s="3" t="s">
        <v>110</v>
      </c>
      <c r="E876" s="4">
        <v>42644</v>
      </c>
      <c r="F876" s="4">
        <v>44986</v>
      </c>
      <c r="G876" s="8" t="s">
        <v>136</v>
      </c>
      <c r="H876" s="5">
        <v>44508</v>
      </c>
      <c r="I876" s="3">
        <v>8</v>
      </c>
      <c r="J876" s="3" t="s">
        <v>118</v>
      </c>
      <c r="K876" s="6" t="s">
        <v>106</v>
      </c>
      <c r="L876" s="6" t="s">
        <v>105</v>
      </c>
      <c r="M876" s="3" t="s">
        <v>125</v>
      </c>
      <c r="N876" s="3" t="s">
        <v>4776</v>
      </c>
      <c r="O876" s="3" t="s">
        <v>4777</v>
      </c>
      <c r="P876" s="2" t="s">
        <v>4778</v>
      </c>
      <c r="Q876" s="2" t="s">
        <v>4662</v>
      </c>
      <c r="R876" s="2" t="s">
        <v>4773</v>
      </c>
    </row>
    <row r="877" spans="1:18" ht="21.6" customHeight="1" x14ac:dyDescent="0.25">
      <c r="A877" s="1">
        <f>IFERROR(IF(B877="","",SUBTOTAL(3,$B$9:$B877)),"-")</f>
        <v>869</v>
      </c>
      <c r="B877" s="2" t="s">
        <v>4779</v>
      </c>
      <c r="C877" s="7" t="s">
        <v>4780</v>
      </c>
      <c r="D877" s="3" t="s">
        <v>115</v>
      </c>
      <c r="E877" s="4">
        <v>44287</v>
      </c>
      <c r="F877" s="4">
        <v>44927</v>
      </c>
      <c r="G877" s="8" t="s">
        <v>138</v>
      </c>
      <c r="H877" s="5">
        <v>44711</v>
      </c>
      <c r="I877" s="3">
        <v>8</v>
      </c>
      <c r="J877" s="3" t="s">
        <v>107</v>
      </c>
      <c r="K877" s="6" t="s">
        <v>106</v>
      </c>
      <c r="L877" s="6" t="s">
        <v>105</v>
      </c>
      <c r="M877" s="3" t="s">
        <v>125</v>
      </c>
      <c r="N877" s="3" t="s">
        <v>4781</v>
      </c>
      <c r="O877" s="3" t="s">
        <v>4782</v>
      </c>
      <c r="P877" s="2" t="s">
        <v>4783</v>
      </c>
      <c r="Q877" s="2" t="s">
        <v>4662</v>
      </c>
      <c r="R877" s="2" t="s">
        <v>4773</v>
      </c>
    </row>
    <row r="878" spans="1:18" ht="21.6" customHeight="1" x14ac:dyDescent="0.25">
      <c r="A878" s="1">
        <f>IFERROR(IF(B878="","",SUBTOTAL(3,$B$9:$B878)),"-")</f>
        <v>870</v>
      </c>
      <c r="B878" s="2" t="s">
        <v>4784</v>
      </c>
      <c r="C878" s="7" t="s">
        <v>4785</v>
      </c>
      <c r="D878" s="3" t="s">
        <v>110</v>
      </c>
      <c r="E878" s="4">
        <v>45017</v>
      </c>
      <c r="F878" s="4">
        <v>44927</v>
      </c>
      <c r="G878" s="8" t="s">
        <v>134</v>
      </c>
      <c r="H878" s="5">
        <v>44678</v>
      </c>
      <c r="I878" s="3">
        <v>8</v>
      </c>
      <c r="J878" s="3" t="s">
        <v>120</v>
      </c>
      <c r="K878" s="6" t="s">
        <v>106</v>
      </c>
      <c r="L878" s="6" t="s">
        <v>105</v>
      </c>
      <c r="M878" s="3" t="s">
        <v>125</v>
      </c>
      <c r="N878" s="3" t="s">
        <v>4786</v>
      </c>
      <c r="O878" s="3" t="s">
        <v>4787</v>
      </c>
      <c r="P878" s="2" t="s">
        <v>4788</v>
      </c>
      <c r="Q878" s="2" t="s">
        <v>4662</v>
      </c>
      <c r="R878" s="2" t="s">
        <v>4773</v>
      </c>
    </row>
    <row r="879" spans="1:18" ht="21.6" customHeight="1" x14ac:dyDescent="0.25">
      <c r="A879" s="1">
        <f>IFERROR(IF(B879="","",SUBTOTAL(3,$B$9:$B879)),"-")</f>
        <v>871</v>
      </c>
      <c r="B879" s="2" t="s">
        <v>4789</v>
      </c>
      <c r="C879" s="7" t="s">
        <v>4790</v>
      </c>
      <c r="D879" s="3" t="s">
        <v>110</v>
      </c>
      <c r="E879" s="4">
        <v>44652</v>
      </c>
      <c r="F879" s="4">
        <v>45108</v>
      </c>
      <c r="G879" s="8" t="s">
        <v>135</v>
      </c>
      <c r="H879" s="5">
        <v>44280</v>
      </c>
      <c r="I879" s="3">
        <v>9</v>
      </c>
      <c r="J879" s="3" t="s">
        <v>111</v>
      </c>
      <c r="K879" s="6" t="s">
        <v>106</v>
      </c>
      <c r="L879" s="6" t="s">
        <v>105</v>
      </c>
      <c r="M879" s="3" t="s">
        <v>112</v>
      </c>
      <c r="N879" s="3" t="s">
        <v>4791</v>
      </c>
      <c r="O879" s="3" t="s">
        <v>4792</v>
      </c>
      <c r="P879" s="2" t="s">
        <v>4793</v>
      </c>
      <c r="Q879" s="2" t="s">
        <v>4662</v>
      </c>
      <c r="R879" s="2" t="s">
        <v>4794</v>
      </c>
    </row>
    <row r="880" spans="1:18" ht="21.6" customHeight="1" x14ac:dyDescent="0.25">
      <c r="A880" s="1">
        <f>IFERROR(IF(B880="","",SUBTOTAL(3,$B$9:$B880)),"-")</f>
        <v>872</v>
      </c>
      <c r="B880" s="2" t="s">
        <v>4795</v>
      </c>
      <c r="C880" s="7" t="s">
        <v>4796</v>
      </c>
      <c r="D880" s="3" t="s">
        <v>110</v>
      </c>
      <c r="E880" s="4">
        <v>45017</v>
      </c>
      <c r="F880" s="4">
        <v>45047</v>
      </c>
      <c r="G880" s="8" t="s">
        <v>136</v>
      </c>
      <c r="H880" s="5">
        <v>44351</v>
      </c>
      <c r="I880" s="3">
        <v>8</v>
      </c>
      <c r="J880" s="3" t="s">
        <v>107</v>
      </c>
      <c r="K880" s="6" t="s">
        <v>106</v>
      </c>
      <c r="L880" s="6" t="s">
        <v>105</v>
      </c>
      <c r="M880" s="3" t="s">
        <v>125</v>
      </c>
      <c r="N880" s="3" t="s">
        <v>4797</v>
      </c>
      <c r="O880" s="3" t="s">
        <v>4798</v>
      </c>
      <c r="P880" s="2" t="s">
        <v>4799</v>
      </c>
      <c r="Q880" s="2" t="s">
        <v>4662</v>
      </c>
      <c r="R880" s="2" t="s">
        <v>4794</v>
      </c>
    </row>
    <row r="881" spans="1:18" ht="21.6" customHeight="1" x14ac:dyDescent="0.25">
      <c r="A881" s="1">
        <f>IFERROR(IF(B881="","",SUBTOTAL(3,$B$9:$B881)),"-")</f>
        <v>873</v>
      </c>
      <c r="B881" s="2" t="s">
        <v>4800</v>
      </c>
      <c r="C881" s="7" t="s">
        <v>4801</v>
      </c>
      <c r="D881" s="3" t="s">
        <v>110</v>
      </c>
      <c r="E881" s="4">
        <v>43922</v>
      </c>
      <c r="F881" s="4">
        <v>44652</v>
      </c>
      <c r="G881" s="8" t="s">
        <v>137</v>
      </c>
      <c r="H881" s="5">
        <v>44351</v>
      </c>
      <c r="I881" s="3">
        <v>8</v>
      </c>
      <c r="J881" s="3" t="s">
        <v>120</v>
      </c>
      <c r="K881" s="6" t="s">
        <v>104</v>
      </c>
      <c r="L881" s="6" t="s">
        <v>105</v>
      </c>
      <c r="M881" s="3" t="s">
        <v>125</v>
      </c>
      <c r="N881" s="3" t="s">
        <v>4802</v>
      </c>
      <c r="O881" s="3" t="s">
        <v>4803</v>
      </c>
      <c r="P881" s="2" t="s">
        <v>4804</v>
      </c>
      <c r="Q881" s="2" t="s">
        <v>4662</v>
      </c>
      <c r="R881" s="2" t="s">
        <v>4794</v>
      </c>
    </row>
    <row r="882" spans="1:18" ht="21.6" customHeight="1" x14ac:dyDescent="0.25">
      <c r="A882" s="1">
        <f>IFERROR(IF(B882="","",SUBTOTAL(3,$B$9:$B882)),"-")</f>
        <v>874</v>
      </c>
      <c r="B882" s="2" t="s">
        <v>4805</v>
      </c>
      <c r="C882" s="7" t="s">
        <v>4806</v>
      </c>
      <c r="D882" s="3" t="s">
        <v>110</v>
      </c>
      <c r="E882" s="4">
        <v>42278</v>
      </c>
      <c r="F882" s="4">
        <v>44986</v>
      </c>
      <c r="G882" s="8" t="s">
        <v>138</v>
      </c>
      <c r="H882" s="5">
        <v>44351</v>
      </c>
      <c r="I882" s="3">
        <v>8</v>
      </c>
      <c r="J882" s="3" t="s">
        <v>118</v>
      </c>
      <c r="K882" s="6" t="s">
        <v>106</v>
      </c>
      <c r="L882" s="6" t="s">
        <v>105</v>
      </c>
      <c r="M882" s="3" t="s">
        <v>125</v>
      </c>
      <c r="N882" s="3" t="s">
        <v>4807</v>
      </c>
      <c r="O882" s="3" t="s">
        <v>4808</v>
      </c>
      <c r="P882" s="2" t="s">
        <v>4809</v>
      </c>
      <c r="Q882" s="2" t="s">
        <v>4662</v>
      </c>
      <c r="R882" s="2" t="s">
        <v>4794</v>
      </c>
    </row>
    <row r="883" spans="1:18" ht="21.6" customHeight="1" x14ac:dyDescent="0.25">
      <c r="A883" s="1">
        <f>IFERROR(IF(B883="","",SUBTOTAL(3,$B$9:$B883)),"-")</f>
        <v>875</v>
      </c>
      <c r="B883" s="2" t="s">
        <v>4810</v>
      </c>
      <c r="C883" s="7" t="s">
        <v>4811</v>
      </c>
      <c r="D883" s="3" t="s">
        <v>113</v>
      </c>
      <c r="E883" s="4">
        <v>44652</v>
      </c>
      <c r="F883" s="4">
        <v>45292</v>
      </c>
      <c r="G883" s="8" t="s">
        <v>136</v>
      </c>
      <c r="H883" s="5">
        <v>44130</v>
      </c>
      <c r="I883" s="3">
        <v>8</v>
      </c>
      <c r="J883" s="3" t="s">
        <v>107</v>
      </c>
      <c r="K883" s="6" t="s">
        <v>104</v>
      </c>
      <c r="L883" s="6" t="s">
        <v>105</v>
      </c>
      <c r="M883" s="3" t="s">
        <v>125</v>
      </c>
      <c r="N883" s="3" t="s">
        <v>4812</v>
      </c>
      <c r="O883" s="3">
        <v>81266209605</v>
      </c>
      <c r="P883" s="2" t="s">
        <v>4813</v>
      </c>
      <c r="Q883" s="2" t="s">
        <v>4662</v>
      </c>
      <c r="R883" s="2" t="s">
        <v>4814</v>
      </c>
    </row>
    <row r="884" spans="1:18" ht="21.6" customHeight="1" x14ac:dyDescent="0.25">
      <c r="A884" s="1">
        <f>IFERROR(IF(B884="","",SUBTOTAL(3,$B$9:$B884)),"-")</f>
        <v>876</v>
      </c>
      <c r="B884" s="2" t="s">
        <v>4815</v>
      </c>
      <c r="C884" s="7" t="s">
        <v>4816</v>
      </c>
      <c r="D884" s="3" t="s">
        <v>113</v>
      </c>
      <c r="E884" s="4">
        <v>40087</v>
      </c>
      <c r="F884" s="4">
        <v>44986</v>
      </c>
      <c r="G884" s="8" t="s">
        <v>137</v>
      </c>
      <c r="H884" s="5">
        <v>44351</v>
      </c>
      <c r="I884" s="3">
        <v>8</v>
      </c>
      <c r="J884" s="3" t="s">
        <v>107</v>
      </c>
      <c r="K884" s="6" t="s">
        <v>104</v>
      </c>
      <c r="L884" s="6" t="s">
        <v>105</v>
      </c>
      <c r="M884" s="3" t="s">
        <v>125</v>
      </c>
      <c r="N884" s="3" t="s">
        <v>4817</v>
      </c>
      <c r="O884" s="3" t="s">
        <v>4818</v>
      </c>
      <c r="P884" s="2" t="s">
        <v>4819</v>
      </c>
      <c r="Q884" s="2" t="s">
        <v>4662</v>
      </c>
      <c r="R884" s="2" t="s">
        <v>4814</v>
      </c>
    </row>
    <row r="885" spans="1:18" ht="21.6" customHeight="1" x14ac:dyDescent="0.25">
      <c r="A885" s="1">
        <f>IFERROR(IF(B885="","",SUBTOTAL(3,$B$9:$B885)),"-")</f>
        <v>877</v>
      </c>
      <c r="B885" s="2" t="s">
        <v>4820</v>
      </c>
      <c r="C885" s="7" t="s">
        <v>4821</v>
      </c>
      <c r="D885" s="3" t="s">
        <v>113</v>
      </c>
      <c r="E885" s="4">
        <v>44835</v>
      </c>
      <c r="F885" s="4">
        <v>45078</v>
      </c>
      <c r="G885" s="8" t="s">
        <v>138</v>
      </c>
      <c r="H885" s="5">
        <v>43497</v>
      </c>
      <c r="I885" s="3">
        <v>8</v>
      </c>
      <c r="J885" s="3" t="s">
        <v>107</v>
      </c>
      <c r="K885" s="6" t="s">
        <v>106</v>
      </c>
      <c r="L885" s="6" t="s">
        <v>105</v>
      </c>
      <c r="M885" s="3" t="s">
        <v>125</v>
      </c>
      <c r="N885" s="3" t="s">
        <v>4822</v>
      </c>
      <c r="O885" s="3">
        <v>85216145139</v>
      </c>
      <c r="P885" s="2" t="s">
        <v>4823</v>
      </c>
      <c r="Q885" s="2" t="s">
        <v>4662</v>
      </c>
      <c r="R885" s="2" t="s">
        <v>4814</v>
      </c>
    </row>
    <row r="886" spans="1:18" ht="21.6" customHeight="1" x14ac:dyDescent="0.25">
      <c r="A886" s="1">
        <f>IFERROR(IF(B886="","",SUBTOTAL(3,$B$9:$B886)),"-")</f>
        <v>878</v>
      </c>
      <c r="B886" s="2" t="s">
        <v>4824</v>
      </c>
      <c r="C886" s="7" t="s">
        <v>4825</v>
      </c>
      <c r="D886" s="3" t="s">
        <v>113</v>
      </c>
      <c r="E886" s="4">
        <v>41913</v>
      </c>
      <c r="F886" s="4">
        <v>44986</v>
      </c>
      <c r="G886" s="8" t="s">
        <v>135</v>
      </c>
      <c r="H886" s="5">
        <v>44810</v>
      </c>
      <c r="I886" s="3">
        <v>9</v>
      </c>
      <c r="J886" s="3" t="s">
        <v>107</v>
      </c>
      <c r="K886" s="6" t="s">
        <v>104</v>
      </c>
      <c r="L886" s="6" t="s">
        <v>105</v>
      </c>
      <c r="M886" s="3" t="s">
        <v>112</v>
      </c>
      <c r="N886" s="3" t="s">
        <v>4826</v>
      </c>
      <c r="O886" s="3">
        <v>85763372741</v>
      </c>
      <c r="P886" s="2" t="s">
        <v>4827</v>
      </c>
      <c r="Q886" s="2" t="s">
        <v>4662</v>
      </c>
      <c r="R886" s="2" t="s">
        <v>4828</v>
      </c>
    </row>
    <row r="887" spans="1:18" ht="21.6" customHeight="1" x14ac:dyDescent="0.25">
      <c r="A887" s="1">
        <f>IFERROR(IF(B887="","",SUBTOTAL(3,$B$9:$B887)),"-")</f>
        <v>879</v>
      </c>
      <c r="B887" s="2" t="s">
        <v>4829</v>
      </c>
      <c r="C887" s="7" t="s">
        <v>4830</v>
      </c>
      <c r="D887" s="3" t="s">
        <v>113</v>
      </c>
      <c r="E887" s="4">
        <v>43922</v>
      </c>
      <c r="F887" s="4">
        <v>44958</v>
      </c>
      <c r="G887" s="8" t="s">
        <v>136</v>
      </c>
      <c r="H887" s="5">
        <v>44351</v>
      </c>
      <c r="I887" s="3">
        <v>8</v>
      </c>
      <c r="J887" s="3" t="s">
        <v>103</v>
      </c>
      <c r="K887" s="6" t="s">
        <v>106</v>
      </c>
      <c r="L887" s="6" t="s">
        <v>105</v>
      </c>
      <c r="M887" s="3" t="s">
        <v>125</v>
      </c>
      <c r="N887" s="3" t="s">
        <v>4831</v>
      </c>
      <c r="O887" s="3" t="s">
        <v>4832</v>
      </c>
      <c r="P887" s="2" t="s">
        <v>4833</v>
      </c>
      <c r="Q887" s="2" t="s">
        <v>4662</v>
      </c>
      <c r="R887" s="2" t="s">
        <v>4828</v>
      </c>
    </row>
    <row r="888" spans="1:18" ht="21.6" customHeight="1" x14ac:dyDescent="0.25">
      <c r="A888" s="1">
        <f>IFERROR(IF(B888="","",SUBTOTAL(3,$B$9:$B888)),"-")</f>
        <v>880</v>
      </c>
      <c r="B888" s="2" t="s">
        <v>4834</v>
      </c>
      <c r="C888" s="7" t="s">
        <v>4835</v>
      </c>
      <c r="D888" s="3" t="s">
        <v>110</v>
      </c>
      <c r="E888" s="4">
        <v>44287</v>
      </c>
      <c r="F888" s="4">
        <v>44927</v>
      </c>
      <c r="G888" s="8" t="s">
        <v>137</v>
      </c>
      <c r="H888" s="5">
        <v>44351</v>
      </c>
      <c r="I888" s="3">
        <v>8</v>
      </c>
      <c r="J888" s="3" t="s">
        <v>107</v>
      </c>
      <c r="K888" s="6" t="s">
        <v>106</v>
      </c>
      <c r="L888" s="6" t="s">
        <v>105</v>
      </c>
      <c r="M888" s="3" t="s">
        <v>125</v>
      </c>
      <c r="N888" s="3" t="s">
        <v>4836</v>
      </c>
      <c r="O888" s="3" t="s">
        <v>4837</v>
      </c>
      <c r="P888" s="2" t="s">
        <v>4838</v>
      </c>
      <c r="Q888" s="2" t="s">
        <v>4662</v>
      </c>
      <c r="R888" s="2" t="s">
        <v>4828</v>
      </c>
    </row>
    <row r="889" spans="1:18" ht="21.6" customHeight="1" x14ac:dyDescent="0.25">
      <c r="A889" s="1">
        <f>IFERROR(IF(B889="","",SUBTOTAL(3,$B$9:$B889)),"-")</f>
        <v>881</v>
      </c>
      <c r="B889" s="2" t="s">
        <v>4839</v>
      </c>
      <c r="C889" s="7" t="s">
        <v>4840</v>
      </c>
      <c r="D889" s="3" t="s">
        <v>115</v>
      </c>
      <c r="E889" s="4">
        <v>44105</v>
      </c>
      <c r="F889" s="4">
        <v>44927</v>
      </c>
      <c r="G889" s="8" t="s">
        <v>138</v>
      </c>
      <c r="H889" s="5">
        <v>44351</v>
      </c>
      <c r="I889" s="3">
        <v>8</v>
      </c>
      <c r="J889" s="3" t="s">
        <v>107</v>
      </c>
      <c r="K889" s="6" t="s">
        <v>104</v>
      </c>
      <c r="L889" s="6" t="s">
        <v>105</v>
      </c>
      <c r="M889" s="3" t="s">
        <v>125</v>
      </c>
      <c r="N889" s="3" t="s">
        <v>4841</v>
      </c>
      <c r="O889" s="3" t="s">
        <v>4842</v>
      </c>
      <c r="P889" s="2" t="s">
        <v>4843</v>
      </c>
      <c r="Q889" s="2" t="s">
        <v>4662</v>
      </c>
      <c r="R889" s="2" t="s">
        <v>4828</v>
      </c>
    </row>
    <row r="890" spans="1:18" ht="21.6" customHeight="1" x14ac:dyDescent="0.25">
      <c r="A890" s="1">
        <f>IFERROR(IF(B890="","",SUBTOTAL(3,$B$9:$B890)),"-")</f>
        <v>882</v>
      </c>
      <c r="B890" s="2" t="s">
        <v>4844</v>
      </c>
      <c r="C890" s="7" t="s">
        <v>4845</v>
      </c>
      <c r="D890" s="3" t="s">
        <v>110</v>
      </c>
      <c r="E890" s="4">
        <v>45017</v>
      </c>
      <c r="F890" s="4">
        <v>45200</v>
      </c>
      <c r="G890" s="8" t="s">
        <v>134</v>
      </c>
      <c r="H890" s="5">
        <v>44351</v>
      </c>
      <c r="I890" s="3">
        <v>8</v>
      </c>
      <c r="J890" s="3" t="s">
        <v>120</v>
      </c>
      <c r="K890" s="6" t="s">
        <v>106</v>
      </c>
      <c r="L890" s="6" t="s">
        <v>105</v>
      </c>
      <c r="M890" s="3" t="s">
        <v>125</v>
      </c>
      <c r="N890" s="3" t="s">
        <v>4846</v>
      </c>
      <c r="O890" s="3" t="s">
        <v>4847</v>
      </c>
      <c r="P890" s="2" t="s">
        <v>4848</v>
      </c>
      <c r="Q890" s="2" t="s">
        <v>4662</v>
      </c>
      <c r="R890" s="2" t="s">
        <v>4849</v>
      </c>
    </row>
    <row r="891" spans="1:18" ht="21.6" customHeight="1" x14ac:dyDescent="0.25">
      <c r="A891" s="1">
        <f>IFERROR(IF(B891="","",SUBTOTAL(3,$B$9:$B891)),"-")</f>
        <v>883</v>
      </c>
      <c r="B891" s="2" t="s">
        <v>4850</v>
      </c>
      <c r="C891" s="7" t="s">
        <v>4851</v>
      </c>
      <c r="D891" s="3" t="s">
        <v>113</v>
      </c>
      <c r="E891" s="4">
        <v>41000</v>
      </c>
      <c r="F891" s="4">
        <v>44621</v>
      </c>
      <c r="G891" s="8" t="s">
        <v>135</v>
      </c>
      <c r="H891" s="5">
        <v>44816</v>
      </c>
      <c r="I891" s="3">
        <v>9</v>
      </c>
      <c r="J891" s="3" t="s">
        <v>107</v>
      </c>
      <c r="K891" s="6" t="s">
        <v>106</v>
      </c>
      <c r="L891" s="6" t="s">
        <v>105</v>
      </c>
      <c r="M891" s="3" t="s">
        <v>112</v>
      </c>
      <c r="N891" s="3" t="s">
        <v>4852</v>
      </c>
      <c r="O891" s="3" t="s">
        <v>4853</v>
      </c>
      <c r="P891" s="2" t="s">
        <v>4854</v>
      </c>
      <c r="Q891" s="2" t="s">
        <v>4662</v>
      </c>
      <c r="R891" s="2" t="s">
        <v>4855</v>
      </c>
    </row>
    <row r="892" spans="1:18" ht="21.6" customHeight="1" x14ac:dyDescent="0.25">
      <c r="A892" s="1">
        <f>IFERROR(IF(B892="","",SUBTOTAL(3,$B$9:$B892)),"-")</f>
        <v>884</v>
      </c>
      <c r="B892" s="2" t="s">
        <v>4856</v>
      </c>
      <c r="C892" s="7" t="s">
        <v>4857</v>
      </c>
      <c r="D892" s="3" t="s">
        <v>110</v>
      </c>
      <c r="E892" s="4">
        <v>44652</v>
      </c>
      <c r="F892" s="4">
        <v>45017</v>
      </c>
      <c r="G892" s="8" t="s">
        <v>136</v>
      </c>
      <c r="H892" s="5">
        <v>44351</v>
      </c>
      <c r="I892" s="3">
        <v>8</v>
      </c>
      <c r="J892" s="3" t="s">
        <v>111</v>
      </c>
      <c r="K892" s="6" t="s">
        <v>104</v>
      </c>
      <c r="L892" s="6" t="s">
        <v>105</v>
      </c>
      <c r="M892" s="3" t="s">
        <v>125</v>
      </c>
      <c r="N892" s="3" t="s">
        <v>4858</v>
      </c>
      <c r="O892" s="3" t="s">
        <v>4859</v>
      </c>
      <c r="P892" s="2" t="s">
        <v>4860</v>
      </c>
      <c r="Q892" s="2" t="s">
        <v>4662</v>
      </c>
      <c r="R892" s="2" t="s">
        <v>4855</v>
      </c>
    </row>
    <row r="893" spans="1:18" ht="21.6" customHeight="1" x14ac:dyDescent="0.25">
      <c r="A893" s="1">
        <f>IFERROR(IF(B893="","",SUBTOTAL(3,$B$9:$B893)),"-")</f>
        <v>885</v>
      </c>
      <c r="B893" s="2" t="s">
        <v>4861</v>
      </c>
      <c r="C893" s="7" t="s">
        <v>4862</v>
      </c>
      <c r="D893" s="3" t="s">
        <v>115</v>
      </c>
      <c r="E893" s="4">
        <v>43922</v>
      </c>
      <c r="F893" s="4">
        <v>44621</v>
      </c>
      <c r="G893" s="8" t="s">
        <v>137</v>
      </c>
      <c r="H893" s="5">
        <v>44351</v>
      </c>
      <c r="I893" s="3">
        <v>8</v>
      </c>
      <c r="J893" s="3" t="s">
        <v>120</v>
      </c>
      <c r="K893" s="6" t="s">
        <v>106</v>
      </c>
      <c r="L893" s="6" t="s">
        <v>105</v>
      </c>
      <c r="M893" s="3" t="s">
        <v>125</v>
      </c>
      <c r="N893" s="3" t="s">
        <v>4863</v>
      </c>
      <c r="O893" s="3" t="s">
        <v>4864</v>
      </c>
      <c r="P893" s="2" t="s">
        <v>4865</v>
      </c>
      <c r="Q893" s="2" t="s">
        <v>4662</v>
      </c>
      <c r="R893" s="2" t="s">
        <v>4855</v>
      </c>
    </row>
    <row r="894" spans="1:18" ht="21.6" customHeight="1" x14ac:dyDescent="0.25">
      <c r="A894" s="1">
        <f>IFERROR(IF(B894="","",SUBTOTAL(3,$B$9:$B894)),"-")</f>
        <v>886</v>
      </c>
      <c r="B894" s="2" t="s">
        <v>4866</v>
      </c>
      <c r="C894" s="7" t="s">
        <v>4867</v>
      </c>
      <c r="D894" s="3" t="s">
        <v>113</v>
      </c>
      <c r="E894" s="4">
        <v>45017</v>
      </c>
      <c r="F894" s="4">
        <v>44927</v>
      </c>
      <c r="G894" s="8" t="s">
        <v>138</v>
      </c>
      <c r="H894" s="5">
        <v>44351</v>
      </c>
      <c r="I894" s="3">
        <v>8</v>
      </c>
      <c r="J894" s="3" t="s">
        <v>107</v>
      </c>
      <c r="K894" s="6" t="s">
        <v>106</v>
      </c>
      <c r="L894" s="6" t="s">
        <v>105</v>
      </c>
      <c r="M894" s="3" t="s">
        <v>125</v>
      </c>
      <c r="N894" s="3" t="s">
        <v>4868</v>
      </c>
      <c r="O894" s="3" t="s">
        <v>4869</v>
      </c>
      <c r="P894" s="2" t="s">
        <v>4870</v>
      </c>
      <c r="Q894" s="2" t="s">
        <v>4662</v>
      </c>
      <c r="R894" s="2" t="s">
        <v>4855</v>
      </c>
    </row>
    <row r="895" spans="1:18" ht="21.6" customHeight="1" x14ac:dyDescent="0.25">
      <c r="A895" s="1">
        <f>IFERROR(IF(B895="","",SUBTOTAL(3,$B$9:$B895)),"-")</f>
        <v>887</v>
      </c>
      <c r="B895" s="2" t="s">
        <v>4871</v>
      </c>
      <c r="C895" s="7" t="s">
        <v>4872</v>
      </c>
      <c r="D895" s="3" t="s">
        <v>113</v>
      </c>
      <c r="E895" s="4">
        <v>44105</v>
      </c>
      <c r="F895" s="4">
        <v>44621</v>
      </c>
      <c r="G895" s="8" t="s">
        <v>134</v>
      </c>
      <c r="H895" s="5">
        <v>44351</v>
      </c>
      <c r="I895" s="3">
        <v>8</v>
      </c>
      <c r="J895" s="3" t="s">
        <v>103</v>
      </c>
      <c r="K895" s="6" t="s">
        <v>104</v>
      </c>
      <c r="L895" s="6" t="s">
        <v>105</v>
      </c>
      <c r="M895" s="3" t="s">
        <v>125</v>
      </c>
      <c r="N895" s="3" t="s">
        <v>4873</v>
      </c>
      <c r="O895" s="3" t="s">
        <v>4874</v>
      </c>
      <c r="P895" s="2" t="s">
        <v>4875</v>
      </c>
      <c r="Q895" s="2" t="s">
        <v>4662</v>
      </c>
      <c r="R895" s="2" t="s">
        <v>4855</v>
      </c>
    </row>
    <row r="896" spans="1:18" ht="21.6" customHeight="1" x14ac:dyDescent="0.25">
      <c r="A896" s="1">
        <f>IFERROR(IF(B896="","",SUBTOTAL(3,$B$9:$B896)),"-")</f>
        <v>888</v>
      </c>
      <c r="B896" s="2" t="s">
        <v>4876</v>
      </c>
      <c r="C896" s="7" t="s">
        <v>4877</v>
      </c>
      <c r="D896" s="3" t="s">
        <v>110</v>
      </c>
      <c r="E896" s="4">
        <v>44470</v>
      </c>
      <c r="F896" s="4">
        <v>45292</v>
      </c>
      <c r="G896" s="8" t="s">
        <v>135</v>
      </c>
      <c r="H896" s="5">
        <v>44810</v>
      </c>
      <c r="I896" s="3">
        <v>9</v>
      </c>
      <c r="J896" s="3" t="s">
        <v>107</v>
      </c>
      <c r="K896" s="6" t="s">
        <v>106</v>
      </c>
      <c r="L896" s="6" t="s">
        <v>105</v>
      </c>
      <c r="M896" s="3" t="s">
        <v>112</v>
      </c>
      <c r="N896" s="3" t="s">
        <v>4878</v>
      </c>
      <c r="O896" s="3" t="s">
        <v>4879</v>
      </c>
      <c r="P896" s="2" t="s">
        <v>4880</v>
      </c>
      <c r="Q896" s="2" t="s">
        <v>4662</v>
      </c>
      <c r="R896" s="2" t="s">
        <v>4881</v>
      </c>
    </row>
    <row r="897" spans="1:18" ht="21.6" customHeight="1" x14ac:dyDescent="0.25">
      <c r="A897" s="1">
        <f>IFERROR(IF(B897="","",SUBTOTAL(3,$B$9:$B897)),"-")</f>
        <v>889</v>
      </c>
      <c r="B897" s="2" t="s">
        <v>4882</v>
      </c>
      <c r="C897" s="7" t="s">
        <v>4883</v>
      </c>
      <c r="D897" s="3" t="s">
        <v>115</v>
      </c>
      <c r="E897" s="4">
        <v>44105</v>
      </c>
      <c r="F897" s="4">
        <v>44835</v>
      </c>
      <c r="G897" s="8" t="s">
        <v>136</v>
      </c>
      <c r="H897" s="5">
        <v>43647</v>
      </c>
      <c r="I897" s="3">
        <v>8</v>
      </c>
      <c r="J897" s="3" t="s">
        <v>107</v>
      </c>
      <c r="K897" s="6" t="s">
        <v>106</v>
      </c>
      <c r="L897" s="6" t="s">
        <v>105</v>
      </c>
      <c r="M897" s="3" t="s">
        <v>125</v>
      </c>
      <c r="N897" s="3" t="s">
        <v>4884</v>
      </c>
      <c r="O897" s="3" t="s">
        <v>4885</v>
      </c>
      <c r="P897" s="2" t="s">
        <v>4886</v>
      </c>
      <c r="Q897" s="2" t="s">
        <v>4662</v>
      </c>
      <c r="R897" s="2" t="s">
        <v>4881</v>
      </c>
    </row>
    <row r="898" spans="1:18" ht="21.6" customHeight="1" x14ac:dyDescent="0.25">
      <c r="A898" s="1">
        <f>IFERROR(IF(B898="","",SUBTOTAL(3,$B$9:$B898)),"-")</f>
        <v>890</v>
      </c>
      <c r="B898" s="2" t="s">
        <v>4887</v>
      </c>
      <c r="C898" s="7" t="s">
        <v>4888</v>
      </c>
      <c r="D898" s="3" t="s">
        <v>115</v>
      </c>
      <c r="E898" s="4">
        <v>45200</v>
      </c>
      <c r="F898" s="4">
        <v>44593</v>
      </c>
      <c r="G898" s="8" t="s">
        <v>137</v>
      </c>
      <c r="H898" s="5">
        <v>44810</v>
      </c>
      <c r="I898" s="3">
        <v>8</v>
      </c>
      <c r="J898" s="3" t="s">
        <v>107</v>
      </c>
      <c r="K898" s="6" t="s">
        <v>106</v>
      </c>
      <c r="L898" s="6" t="s">
        <v>105</v>
      </c>
      <c r="M898" s="3" t="s">
        <v>125</v>
      </c>
      <c r="N898" s="3" t="s">
        <v>4889</v>
      </c>
      <c r="O898" s="3" t="s">
        <v>4890</v>
      </c>
      <c r="P898" s="2" t="s">
        <v>4891</v>
      </c>
      <c r="Q898" s="2" t="s">
        <v>4662</v>
      </c>
      <c r="R898" s="2" t="s">
        <v>4881</v>
      </c>
    </row>
    <row r="899" spans="1:18" ht="21.6" customHeight="1" x14ac:dyDescent="0.25">
      <c r="A899" s="1">
        <f>IFERROR(IF(B899="","",SUBTOTAL(3,$B$9:$B899)),"-")</f>
        <v>891</v>
      </c>
      <c r="B899" s="2" t="s">
        <v>4892</v>
      </c>
      <c r="C899" s="7" t="s">
        <v>4893</v>
      </c>
      <c r="D899" s="3" t="s">
        <v>110</v>
      </c>
      <c r="E899" s="4">
        <v>45017</v>
      </c>
      <c r="F899" s="4">
        <v>44621</v>
      </c>
      <c r="G899" s="8" t="s">
        <v>138</v>
      </c>
      <c r="H899" s="5">
        <v>44130</v>
      </c>
      <c r="I899" s="3">
        <v>8</v>
      </c>
      <c r="J899" s="3" t="s">
        <v>107</v>
      </c>
      <c r="K899" s="6" t="s">
        <v>104</v>
      </c>
      <c r="L899" s="6" t="s">
        <v>105</v>
      </c>
      <c r="M899" s="3" t="s">
        <v>125</v>
      </c>
      <c r="N899" s="3" t="s">
        <v>4894</v>
      </c>
      <c r="O899" s="3" t="s">
        <v>4895</v>
      </c>
      <c r="P899" s="2" t="s">
        <v>4896</v>
      </c>
      <c r="Q899" s="2" t="s">
        <v>4662</v>
      </c>
      <c r="R899" s="2" t="s">
        <v>4881</v>
      </c>
    </row>
    <row r="900" spans="1:18" ht="21.6" customHeight="1" x14ac:dyDescent="0.25">
      <c r="A900" s="1">
        <f>IFERROR(IF(B900="","",SUBTOTAL(3,$B$9:$B900)),"-")</f>
        <v>892</v>
      </c>
      <c r="B900" s="2" t="s">
        <v>4897</v>
      </c>
      <c r="C900" s="7" t="s">
        <v>4898</v>
      </c>
      <c r="D900" s="3" t="s">
        <v>113</v>
      </c>
      <c r="E900" s="4">
        <v>42095</v>
      </c>
      <c r="F900" s="4">
        <v>44986</v>
      </c>
      <c r="G900" s="8" t="s">
        <v>134</v>
      </c>
      <c r="H900" s="5">
        <v>44351</v>
      </c>
      <c r="I900" s="3">
        <v>8</v>
      </c>
      <c r="J900" s="3" t="s">
        <v>107</v>
      </c>
      <c r="K900" s="6" t="s">
        <v>106</v>
      </c>
      <c r="L900" s="6" t="s">
        <v>105</v>
      </c>
      <c r="M900" s="3" t="s">
        <v>125</v>
      </c>
      <c r="N900" s="3" t="s">
        <v>4899</v>
      </c>
      <c r="O900" s="3" t="s">
        <v>4900</v>
      </c>
      <c r="P900" s="2" t="s">
        <v>4901</v>
      </c>
      <c r="Q900" s="2" t="s">
        <v>4662</v>
      </c>
      <c r="R900" s="2" t="s">
        <v>4881</v>
      </c>
    </row>
    <row r="901" spans="1:18" ht="21.6" customHeight="1" x14ac:dyDescent="0.25">
      <c r="A901" s="1">
        <f>IFERROR(IF(B901="","",SUBTOTAL(3,$B$9:$B901)),"-")</f>
        <v>893</v>
      </c>
      <c r="B901" s="2" t="s">
        <v>4902</v>
      </c>
      <c r="C901" s="7" t="s">
        <v>4903</v>
      </c>
      <c r="D901" s="3" t="s">
        <v>582</v>
      </c>
      <c r="E901" s="4">
        <v>44835</v>
      </c>
      <c r="F901" s="4">
        <v>45231</v>
      </c>
      <c r="G901" s="8" t="s">
        <v>117</v>
      </c>
      <c r="H901" s="5">
        <v>44277</v>
      </c>
      <c r="I901" s="3">
        <v>5</v>
      </c>
      <c r="J901" s="3" t="s">
        <v>118</v>
      </c>
      <c r="K901" s="6" t="s">
        <v>104</v>
      </c>
      <c r="L901" s="6" t="s">
        <v>105</v>
      </c>
      <c r="M901" s="3" t="s">
        <v>114</v>
      </c>
      <c r="N901" s="3" t="s">
        <v>4904</v>
      </c>
      <c r="O901" s="3" t="s">
        <v>4905</v>
      </c>
      <c r="P901" s="2" t="s">
        <v>4906</v>
      </c>
      <c r="Q901" s="2" t="s">
        <v>4662</v>
      </c>
      <c r="R901" s="2" t="s">
        <v>4881</v>
      </c>
    </row>
    <row r="902" spans="1:18" ht="21.6" customHeight="1" x14ac:dyDescent="0.25">
      <c r="A902" s="1">
        <f>IFERROR(IF(B902="","",SUBTOTAL(3,$B$9:$B902)),"-")</f>
        <v>894</v>
      </c>
      <c r="B902" s="2" t="s">
        <v>4907</v>
      </c>
      <c r="C902" s="7" t="s">
        <v>4908</v>
      </c>
      <c r="D902" s="3" t="s">
        <v>113</v>
      </c>
      <c r="E902" s="4">
        <v>44287</v>
      </c>
      <c r="F902" s="4">
        <v>44896</v>
      </c>
      <c r="G902" s="8" t="s">
        <v>136</v>
      </c>
      <c r="H902" s="5">
        <v>44816</v>
      </c>
      <c r="I902" s="3">
        <v>8</v>
      </c>
      <c r="J902" s="3" t="s">
        <v>107</v>
      </c>
      <c r="K902" s="6" t="s">
        <v>106</v>
      </c>
      <c r="L902" s="6" t="s">
        <v>105</v>
      </c>
      <c r="M902" s="3" t="s">
        <v>125</v>
      </c>
      <c r="N902" s="3" t="s">
        <v>4909</v>
      </c>
      <c r="O902" s="3" t="s">
        <v>4910</v>
      </c>
      <c r="P902" s="2" t="s">
        <v>4911</v>
      </c>
      <c r="Q902" s="2" t="s">
        <v>4662</v>
      </c>
      <c r="R902" s="2" t="s">
        <v>4912</v>
      </c>
    </row>
    <row r="903" spans="1:18" ht="21.6" customHeight="1" x14ac:dyDescent="0.25">
      <c r="A903" s="1">
        <f>IFERROR(IF(B903="","",SUBTOTAL(3,$B$9:$B903)),"-")</f>
        <v>895</v>
      </c>
      <c r="B903" s="2" t="s">
        <v>4913</v>
      </c>
      <c r="C903" s="7" t="s">
        <v>4914</v>
      </c>
      <c r="D903" s="3" t="s">
        <v>113</v>
      </c>
      <c r="E903" s="4">
        <v>43556</v>
      </c>
      <c r="F903" s="4">
        <v>45047</v>
      </c>
      <c r="G903" s="8" t="s">
        <v>137</v>
      </c>
      <c r="H903" s="5">
        <v>44351</v>
      </c>
      <c r="I903" s="3">
        <v>8</v>
      </c>
      <c r="J903" s="3" t="s">
        <v>107</v>
      </c>
      <c r="K903" s="6" t="s">
        <v>106</v>
      </c>
      <c r="L903" s="6" t="s">
        <v>105</v>
      </c>
      <c r="M903" s="3" t="s">
        <v>125</v>
      </c>
      <c r="N903" s="3" t="s">
        <v>4915</v>
      </c>
      <c r="O903" s="3" t="s">
        <v>4916</v>
      </c>
      <c r="P903" s="2" t="s">
        <v>4917</v>
      </c>
      <c r="Q903" s="2" t="s">
        <v>4662</v>
      </c>
      <c r="R903" s="2" t="s">
        <v>4912</v>
      </c>
    </row>
    <row r="904" spans="1:18" ht="21.6" customHeight="1" x14ac:dyDescent="0.25">
      <c r="A904" s="1">
        <f>IFERROR(IF(B904="","",SUBTOTAL(3,$B$9:$B904)),"-")</f>
        <v>896</v>
      </c>
      <c r="B904" s="2" t="s">
        <v>4918</v>
      </c>
      <c r="C904" s="7" t="s">
        <v>4919</v>
      </c>
      <c r="D904" s="3" t="s">
        <v>113</v>
      </c>
      <c r="E904" s="4">
        <v>43191</v>
      </c>
      <c r="F904" s="4">
        <v>45017</v>
      </c>
      <c r="G904" s="8" t="s">
        <v>138</v>
      </c>
      <c r="H904" s="5">
        <v>44711</v>
      </c>
      <c r="I904" s="3">
        <v>8</v>
      </c>
      <c r="J904" s="3" t="s">
        <v>107</v>
      </c>
      <c r="K904" s="6" t="s">
        <v>106</v>
      </c>
      <c r="L904" s="6" t="s">
        <v>105</v>
      </c>
      <c r="M904" s="3" t="s">
        <v>125</v>
      </c>
      <c r="N904" s="3" t="s">
        <v>4418</v>
      </c>
      <c r="O904" s="3">
        <v>81270530016</v>
      </c>
      <c r="P904" s="2" t="s">
        <v>4920</v>
      </c>
      <c r="Q904" s="2" t="s">
        <v>4662</v>
      </c>
      <c r="R904" s="2" t="s">
        <v>4912</v>
      </c>
    </row>
    <row r="905" spans="1:18" ht="21.6" customHeight="1" x14ac:dyDescent="0.25">
      <c r="A905" s="1">
        <f>IFERROR(IF(B905="","",SUBTOTAL(3,$B$9:$B905)),"-")</f>
        <v>897</v>
      </c>
      <c r="B905" s="2" t="s">
        <v>4921</v>
      </c>
      <c r="C905" s="7" t="s">
        <v>4922</v>
      </c>
      <c r="D905" s="3" t="s">
        <v>113</v>
      </c>
      <c r="E905" s="4">
        <v>45200</v>
      </c>
      <c r="F905" s="4">
        <v>45200</v>
      </c>
      <c r="G905" s="8" t="s">
        <v>135</v>
      </c>
      <c r="H905" s="5">
        <v>44351</v>
      </c>
      <c r="I905" s="3">
        <v>9</v>
      </c>
      <c r="J905" s="3" t="s">
        <v>103</v>
      </c>
      <c r="K905" s="6" t="s">
        <v>104</v>
      </c>
      <c r="L905" s="6" t="s">
        <v>105</v>
      </c>
      <c r="M905" s="3" t="s">
        <v>112</v>
      </c>
      <c r="N905" s="3" t="s">
        <v>4923</v>
      </c>
      <c r="O905" s="3" t="s">
        <v>4924</v>
      </c>
      <c r="P905" s="2" t="s">
        <v>4925</v>
      </c>
      <c r="Q905" s="2" t="s">
        <v>4662</v>
      </c>
      <c r="R905" s="2" t="s">
        <v>4926</v>
      </c>
    </row>
    <row r="906" spans="1:18" ht="21.6" customHeight="1" x14ac:dyDescent="0.25">
      <c r="A906" s="1">
        <f>IFERROR(IF(B906="","",SUBTOTAL(3,$B$9:$B906)),"-")</f>
        <v>898</v>
      </c>
      <c r="B906" s="2" t="s">
        <v>4927</v>
      </c>
      <c r="C906" s="7" t="s">
        <v>4928</v>
      </c>
      <c r="D906" s="3" t="s">
        <v>113</v>
      </c>
      <c r="E906" s="4">
        <v>45200</v>
      </c>
      <c r="F906" s="4">
        <v>44927</v>
      </c>
      <c r="G906" s="8" t="s">
        <v>136</v>
      </c>
      <c r="H906" s="5">
        <v>44130</v>
      </c>
      <c r="I906" s="3">
        <v>8</v>
      </c>
      <c r="J906" s="3" t="s">
        <v>107</v>
      </c>
      <c r="K906" s="6" t="s">
        <v>104</v>
      </c>
      <c r="L906" s="6" t="s">
        <v>105</v>
      </c>
      <c r="M906" s="3" t="s">
        <v>125</v>
      </c>
      <c r="N906" s="3" t="s">
        <v>4929</v>
      </c>
      <c r="O906" s="3" t="s">
        <v>4930</v>
      </c>
      <c r="P906" s="2" t="s">
        <v>4931</v>
      </c>
      <c r="Q906" s="2" t="s">
        <v>4662</v>
      </c>
      <c r="R906" s="2" t="s">
        <v>4926</v>
      </c>
    </row>
    <row r="907" spans="1:18" ht="21.6" customHeight="1" x14ac:dyDescent="0.25">
      <c r="A907" s="1">
        <f>IFERROR(IF(B907="","",SUBTOTAL(3,$B$9:$B907)),"-")</f>
        <v>899</v>
      </c>
      <c r="B907" s="2" t="s">
        <v>4932</v>
      </c>
      <c r="C907" s="7" t="s">
        <v>4933</v>
      </c>
      <c r="D907" s="3" t="s">
        <v>113</v>
      </c>
      <c r="E907" s="4">
        <v>43191</v>
      </c>
      <c r="F907" s="4">
        <v>44927</v>
      </c>
      <c r="G907" s="8" t="s">
        <v>137</v>
      </c>
      <c r="H907" s="5">
        <v>44351</v>
      </c>
      <c r="I907" s="3">
        <v>8</v>
      </c>
      <c r="J907" s="3" t="s">
        <v>107</v>
      </c>
      <c r="K907" s="6" t="s">
        <v>106</v>
      </c>
      <c r="L907" s="6" t="s">
        <v>105</v>
      </c>
      <c r="M907" s="3" t="s">
        <v>125</v>
      </c>
      <c r="N907" s="3" t="s">
        <v>4934</v>
      </c>
      <c r="O907" s="3" t="s">
        <v>4935</v>
      </c>
      <c r="P907" s="2" t="s">
        <v>4936</v>
      </c>
      <c r="Q907" s="2" t="s">
        <v>4662</v>
      </c>
      <c r="R907" s="2" t="s">
        <v>4926</v>
      </c>
    </row>
    <row r="908" spans="1:18" ht="21.6" customHeight="1" x14ac:dyDescent="0.25">
      <c r="A908" s="1">
        <f>IFERROR(IF(B908="","",SUBTOTAL(3,$B$9:$B908)),"-")</f>
        <v>900</v>
      </c>
      <c r="B908" s="2" t="s">
        <v>4937</v>
      </c>
      <c r="C908" s="7" t="s">
        <v>4938</v>
      </c>
      <c r="D908" s="3" t="s">
        <v>110</v>
      </c>
      <c r="E908" s="4">
        <v>44652</v>
      </c>
      <c r="F908" s="4">
        <v>44652</v>
      </c>
      <c r="G908" s="8" t="s">
        <v>138</v>
      </c>
      <c r="H908" s="5">
        <v>44561</v>
      </c>
      <c r="I908" s="3">
        <v>8</v>
      </c>
      <c r="J908" s="3" t="s">
        <v>120</v>
      </c>
      <c r="K908" s="6" t="s">
        <v>106</v>
      </c>
      <c r="L908" s="6" t="s">
        <v>105</v>
      </c>
      <c r="M908" s="3" t="s">
        <v>125</v>
      </c>
      <c r="N908" s="3" t="s">
        <v>4939</v>
      </c>
      <c r="O908" s="3" t="s">
        <v>4940</v>
      </c>
      <c r="P908" s="2" t="s">
        <v>4941</v>
      </c>
      <c r="Q908" s="2" t="s">
        <v>4662</v>
      </c>
      <c r="R908" s="2" t="s">
        <v>4926</v>
      </c>
    </row>
    <row r="909" spans="1:18" ht="21.6" customHeight="1" x14ac:dyDescent="0.25">
      <c r="A909" s="1">
        <f>IFERROR(IF(B909="","",SUBTOTAL(3,$B$9:$B909)),"-")</f>
        <v>901</v>
      </c>
      <c r="B909" s="2" t="s">
        <v>4942</v>
      </c>
      <c r="C909" s="7" t="s">
        <v>4943</v>
      </c>
      <c r="D909" s="3" t="s">
        <v>122</v>
      </c>
      <c r="E909" s="4">
        <v>45017</v>
      </c>
      <c r="F909" s="4">
        <v>44896</v>
      </c>
      <c r="G909" s="8" t="s">
        <v>130</v>
      </c>
      <c r="H909" s="5">
        <v>44678</v>
      </c>
      <c r="I909" s="3">
        <v>11</v>
      </c>
      <c r="J909" s="3" t="s">
        <v>107</v>
      </c>
      <c r="K909" s="6" t="s">
        <v>104</v>
      </c>
      <c r="L909" s="6" t="s">
        <v>105</v>
      </c>
      <c r="M909" s="3" t="s">
        <v>124</v>
      </c>
      <c r="N909" s="3" t="s">
        <v>4944</v>
      </c>
      <c r="O909" s="3" t="s">
        <v>4945</v>
      </c>
      <c r="P909" s="2" t="s">
        <v>4946</v>
      </c>
      <c r="Q909" s="2" t="s">
        <v>4947</v>
      </c>
      <c r="R909" s="2" t="s">
        <v>4947</v>
      </c>
    </row>
    <row r="910" spans="1:18" ht="21.6" customHeight="1" x14ac:dyDescent="0.25">
      <c r="A910" s="1">
        <f>IFERROR(IF(B910="","",SUBTOTAL(3,$B$9:$B910)),"-")</f>
        <v>902</v>
      </c>
      <c r="B910" s="2" t="s">
        <v>4948</v>
      </c>
      <c r="C910" s="7" t="s">
        <v>4949</v>
      </c>
      <c r="D910" s="3" t="s">
        <v>113</v>
      </c>
      <c r="E910" s="4">
        <v>40817</v>
      </c>
      <c r="F910" s="4">
        <v>45292</v>
      </c>
      <c r="G910" s="8" t="s">
        <v>131</v>
      </c>
      <c r="H910" s="5">
        <v>43591</v>
      </c>
      <c r="I910" s="3">
        <v>8</v>
      </c>
      <c r="J910" s="3" t="s">
        <v>107</v>
      </c>
      <c r="K910" s="6" t="s">
        <v>106</v>
      </c>
      <c r="L910" s="6" t="s">
        <v>105</v>
      </c>
      <c r="M910" s="3" t="s">
        <v>112</v>
      </c>
      <c r="N910" s="3" t="s">
        <v>4950</v>
      </c>
      <c r="O910" s="3" t="s">
        <v>4951</v>
      </c>
      <c r="P910" s="2" t="s">
        <v>4952</v>
      </c>
      <c r="Q910" s="2" t="s">
        <v>4947</v>
      </c>
      <c r="R910" s="2" t="s">
        <v>4947</v>
      </c>
    </row>
    <row r="911" spans="1:18" ht="21.6" customHeight="1" x14ac:dyDescent="0.25">
      <c r="A911" s="1">
        <f>IFERROR(IF(B911="","",SUBTOTAL(3,$B$9:$B911)),"-")</f>
        <v>903</v>
      </c>
      <c r="B911" s="2" t="s">
        <v>4953</v>
      </c>
      <c r="C911" s="7" t="s">
        <v>4954</v>
      </c>
      <c r="D911" s="3" t="s">
        <v>113</v>
      </c>
      <c r="E911" s="4">
        <v>44105</v>
      </c>
      <c r="F911" s="4">
        <v>44927</v>
      </c>
      <c r="G911" s="8" t="s">
        <v>132</v>
      </c>
      <c r="H911" s="5">
        <v>44747</v>
      </c>
      <c r="I911" s="3">
        <v>8</v>
      </c>
      <c r="J911" s="3" t="s">
        <v>107</v>
      </c>
      <c r="K911" s="6" t="s">
        <v>104</v>
      </c>
      <c r="L911" s="6" t="s">
        <v>105</v>
      </c>
      <c r="M911" s="3" t="s">
        <v>112</v>
      </c>
      <c r="N911" s="3" t="s">
        <v>4955</v>
      </c>
      <c r="O911" s="3" t="s">
        <v>4956</v>
      </c>
      <c r="P911" s="2" t="s">
        <v>4957</v>
      </c>
      <c r="Q911" s="2" t="s">
        <v>4947</v>
      </c>
      <c r="R911" s="2" t="s">
        <v>4947</v>
      </c>
    </row>
    <row r="912" spans="1:18" ht="21.6" customHeight="1" x14ac:dyDescent="0.25">
      <c r="A912" s="1">
        <f>IFERROR(IF(B912="","",SUBTOTAL(3,$B$9:$B912)),"-")</f>
        <v>904</v>
      </c>
      <c r="B912" s="2" t="s">
        <v>4958</v>
      </c>
      <c r="C912" s="7" t="s">
        <v>4959</v>
      </c>
      <c r="D912" s="3" t="s">
        <v>113</v>
      </c>
      <c r="E912" s="4">
        <v>44105</v>
      </c>
      <c r="F912" s="4">
        <v>45292</v>
      </c>
      <c r="G912" s="8" t="s">
        <v>4680</v>
      </c>
      <c r="H912" s="5">
        <v>43118</v>
      </c>
      <c r="I912" s="3">
        <v>8</v>
      </c>
      <c r="J912" s="3" t="s">
        <v>107</v>
      </c>
      <c r="K912" s="6" t="s">
        <v>106</v>
      </c>
      <c r="L912" s="6" t="s">
        <v>105</v>
      </c>
      <c r="M912" s="3" t="s">
        <v>112</v>
      </c>
      <c r="N912" s="3" t="s">
        <v>4960</v>
      </c>
      <c r="O912" s="3" t="s">
        <v>4961</v>
      </c>
      <c r="P912" s="2" t="s">
        <v>4962</v>
      </c>
      <c r="Q912" s="2" t="s">
        <v>4947</v>
      </c>
      <c r="R912" s="2" t="s">
        <v>4947</v>
      </c>
    </row>
    <row r="913" spans="1:18" ht="21.6" customHeight="1" x14ac:dyDescent="0.25">
      <c r="A913" s="1">
        <f>IFERROR(IF(B913="","",SUBTOTAL(3,$B$9:$B913)),"-")</f>
        <v>905</v>
      </c>
      <c r="B913" s="2" t="s">
        <v>4963</v>
      </c>
      <c r="C913" s="7" t="s">
        <v>4964</v>
      </c>
      <c r="D913" s="3" t="s">
        <v>113</v>
      </c>
      <c r="E913" s="4">
        <v>43191</v>
      </c>
      <c r="F913" s="4">
        <v>45231</v>
      </c>
      <c r="G913" s="8" t="s">
        <v>133</v>
      </c>
      <c r="H913" s="5">
        <v>44200</v>
      </c>
      <c r="I913" s="3">
        <v>8</v>
      </c>
      <c r="J913" s="3" t="s">
        <v>107</v>
      </c>
      <c r="K913" s="6" t="s">
        <v>106</v>
      </c>
      <c r="L913" s="6" t="s">
        <v>105</v>
      </c>
      <c r="M913" s="3" t="s">
        <v>112</v>
      </c>
      <c r="N913" s="3" t="s">
        <v>4965</v>
      </c>
      <c r="O913" s="3" t="s">
        <v>4966</v>
      </c>
      <c r="P913" s="2" t="s">
        <v>4967</v>
      </c>
      <c r="Q913" s="2" t="s">
        <v>4947</v>
      </c>
      <c r="R913" s="2" t="s">
        <v>4947</v>
      </c>
    </row>
    <row r="914" spans="1:18" ht="21.6" customHeight="1" x14ac:dyDescent="0.25">
      <c r="A914" s="1">
        <f>IFERROR(IF(B914="","",SUBTOTAL(3,$B$9:$B914)),"-")</f>
        <v>906</v>
      </c>
      <c r="B914" s="2" t="s">
        <v>4968</v>
      </c>
      <c r="C914" s="7" t="s">
        <v>4969</v>
      </c>
      <c r="D914" s="3" t="s">
        <v>113</v>
      </c>
      <c r="E914" s="4">
        <v>43556</v>
      </c>
      <c r="F914" s="4">
        <v>45231</v>
      </c>
      <c r="G914" s="8" t="s">
        <v>134</v>
      </c>
      <c r="H914" s="5">
        <v>44445</v>
      </c>
      <c r="I914" s="3">
        <v>8</v>
      </c>
      <c r="J914" s="3" t="s">
        <v>107</v>
      </c>
      <c r="K914" s="6" t="s">
        <v>106</v>
      </c>
      <c r="L914" s="6" t="s">
        <v>105</v>
      </c>
      <c r="M914" s="3" t="s">
        <v>112</v>
      </c>
      <c r="N914" s="3" t="s">
        <v>4970</v>
      </c>
      <c r="O914" s="3" t="s">
        <v>4971</v>
      </c>
      <c r="P914" s="2" t="s">
        <v>4972</v>
      </c>
      <c r="Q914" s="2" t="s">
        <v>4947</v>
      </c>
      <c r="R914" s="2" t="s">
        <v>4947</v>
      </c>
    </row>
    <row r="915" spans="1:18" ht="21.6" customHeight="1" x14ac:dyDescent="0.25">
      <c r="A915" s="1">
        <f>IFERROR(IF(B915="","",SUBTOTAL(3,$B$9:$B915)),"-")</f>
        <v>907</v>
      </c>
      <c r="B915" s="2" t="s">
        <v>4973</v>
      </c>
      <c r="C915" s="7" t="s">
        <v>4974</v>
      </c>
      <c r="D915" s="3" t="s">
        <v>113</v>
      </c>
      <c r="E915" s="4">
        <v>42826</v>
      </c>
      <c r="F915" s="4">
        <v>44593</v>
      </c>
      <c r="G915" s="8" t="s">
        <v>123</v>
      </c>
      <c r="H915" s="5">
        <v>44678</v>
      </c>
      <c r="I915" s="3">
        <v>8</v>
      </c>
      <c r="J915" s="3" t="s">
        <v>107</v>
      </c>
      <c r="K915" s="6" t="s">
        <v>106</v>
      </c>
      <c r="L915" s="6" t="s">
        <v>105</v>
      </c>
      <c r="M915" s="3" t="s">
        <v>125</v>
      </c>
      <c r="N915" s="3" t="s">
        <v>4975</v>
      </c>
      <c r="O915" s="3" t="s">
        <v>4976</v>
      </c>
      <c r="P915" s="2">
        <v>0</v>
      </c>
      <c r="Q915" s="2" t="s">
        <v>4947</v>
      </c>
      <c r="R915" s="2" t="s">
        <v>4947</v>
      </c>
    </row>
    <row r="916" spans="1:18" ht="21.6" customHeight="1" x14ac:dyDescent="0.25">
      <c r="A916" s="1">
        <f>IFERROR(IF(B916="","",SUBTOTAL(3,$B$9:$B916)),"-")</f>
        <v>908</v>
      </c>
      <c r="B916" s="2" t="s">
        <v>4977</v>
      </c>
      <c r="C916" s="7" t="s">
        <v>4978</v>
      </c>
      <c r="D916" s="3" t="s">
        <v>115</v>
      </c>
      <c r="E916" s="4">
        <v>44652</v>
      </c>
      <c r="F916" s="4">
        <v>45292</v>
      </c>
      <c r="G916" s="8" t="s">
        <v>126</v>
      </c>
      <c r="H916" s="5">
        <v>45075</v>
      </c>
      <c r="I916" s="3">
        <v>8</v>
      </c>
      <c r="J916" s="3" t="s">
        <v>120</v>
      </c>
      <c r="K916" s="6" t="s">
        <v>104</v>
      </c>
      <c r="L916" s="6" t="s">
        <v>105</v>
      </c>
      <c r="M916" s="3" t="s">
        <v>125</v>
      </c>
      <c r="N916" s="3" t="s">
        <v>4979</v>
      </c>
      <c r="O916" s="3" t="s">
        <v>4980</v>
      </c>
      <c r="P916" s="2" t="s">
        <v>4981</v>
      </c>
      <c r="Q916" s="2" t="s">
        <v>4947</v>
      </c>
      <c r="R916" s="2" t="s">
        <v>4947</v>
      </c>
    </row>
    <row r="917" spans="1:18" ht="21.6" customHeight="1" x14ac:dyDescent="0.25">
      <c r="A917" s="1">
        <f>IFERROR(IF(B917="","",SUBTOTAL(3,$B$9:$B917)),"-")</f>
        <v>909</v>
      </c>
      <c r="B917" s="2" t="s">
        <v>4982</v>
      </c>
      <c r="C917" s="7" t="s">
        <v>4983</v>
      </c>
      <c r="D917" s="3" t="s">
        <v>115</v>
      </c>
      <c r="E917" s="4">
        <v>44470</v>
      </c>
      <c r="F917" s="4">
        <v>45292</v>
      </c>
      <c r="G917" s="8" t="s">
        <v>4701</v>
      </c>
      <c r="H917" s="5">
        <v>45200</v>
      </c>
      <c r="I917" s="3">
        <v>7</v>
      </c>
      <c r="J917" s="3" t="s">
        <v>107</v>
      </c>
      <c r="K917" s="6" t="s">
        <v>104</v>
      </c>
      <c r="L917" s="6" t="s">
        <v>105</v>
      </c>
      <c r="M917" s="3" t="s">
        <v>114</v>
      </c>
      <c r="N917" s="3" t="s">
        <v>4984</v>
      </c>
      <c r="O917" s="3" t="s">
        <v>4985</v>
      </c>
      <c r="P917" s="2" t="s">
        <v>4986</v>
      </c>
      <c r="Q917" s="2" t="s">
        <v>4947</v>
      </c>
      <c r="R917" s="2" t="s">
        <v>4947</v>
      </c>
    </row>
    <row r="918" spans="1:18" ht="21.6" customHeight="1" x14ac:dyDescent="0.25">
      <c r="A918" s="1">
        <f>IFERROR(IF(B918="","",SUBTOTAL(3,$B$9:$B918)),"-")</f>
        <v>910</v>
      </c>
      <c r="B918" s="2" t="s">
        <v>4987</v>
      </c>
      <c r="C918" s="7" t="s">
        <v>4988</v>
      </c>
      <c r="D918" s="3" t="s">
        <v>582</v>
      </c>
      <c r="E918" s="4">
        <v>44287</v>
      </c>
      <c r="F918" s="4">
        <v>45292</v>
      </c>
      <c r="G918" s="8" t="s">
        <v>4989</v>
      </c>
      <c r="H918" s="5">
        <v>44277</v>
      </c>
      <c r="I918" s="3">
        <v>6</v>
      </c>
      <c r="J918" s="3" t="s">
        <v>118</v>
      </c>
      <c r="K918" s="6" t="s">
        <v>104</v>
      </c>
      <c r="L918" s="6" t="s">
        <v>105</v>
      </c>
      <c r="M918" s="3" t="s">
        <v>114</v>
      </c>
      <c r="N918" s="3" t="s">
        <v>4990</v>
      </c>
      <c r="O918" s="3" t="s">
        <v>4991</v>
      </c>
      <c r="P918" s="2" t="s">
        <v>4992</v>
      </c>
      <c r="Q918" s="2" t="s">
        <v>4947</v>
      </c>
      <c r="R918" s="2" t="s">
        <v>4947</v>
      </c>
    </row>
    <row r="919" spans="1:18" ht="21.6" customHeight="1" x14ac:dyDescent="0.25">
      <c r="A919" s="1">
        <f>IFERROR(IF(B919="","",SUBTOTAL(3,$B$9:$B919)),"-")</f>
        <v>911</v>
      </c>
      <c r="B919" s="2" t="s">
        <v>4993</v>
      </c>
      <c r="C919" s="7" t="s">
        <v>4994</v>
      </c>
      <c r="D919" s="3" t="s">
        <v>119</v>
      </c>
      <c r="E919" s="4">
        <v>45017</v>
      </c>
      <c r="F919" s="4">
        <v>44927</v>
      </c>
      <c r="G919" s="8" t="s">
        <v>117</v>
      </c>
      <c r="H919" s="5">
        <v>44277</v>
      </c>
      <c r="I919" s="3">
        <v>5</v>
      </c>
      <c r="J919" s="3" t="s">
        <v>118</v>
      </c>
      <c r="K919" s="6" t="s">
        <v>104</v>
      </c>
      <c r="L919" s="6" t="s">
        <v>105</v>
      </c>
      <c r="M919" s="3" t="s">
        <v>114</v>
      </c>
      <c r="N919" s="3" t="s">
        <v>4995</v>
      </c>
      <c r="O919" s="3" t="s">
        <v>4996</v>
      </c>
      <c r="P919" s="2" t="s">
        <v>4997</v>
      </c>
      <c r="Q919" s="2" t="s">
        <v>4947</v>
      </c>
      <c r="R919" s="2" t="s">
        <v>4947</v>
      </c>
    </row>
    <row r="920" spans="1:18" ht="21.6" customHeight="1" x14ac:dyDescent="0.25">
      <c r="A920" s="1">
        <f>IFERROR(IF(B920="","",SUBTOTAL(3,$B$9:$B920)),"-")</f>
        <v>912</v>
      </c>
      <c r="B920" s="2" t="s">
        <v>4998</v>
      </c>
      <c r="C920" s="7" t="s">
        <v>4999</v>
      </c>
      <c r="D920" s="3" t="s">
        <v>1007</v>
      </c>
      <c r="E920" s="4">
        <v>44105</v>
      </c>
      <c r="F920" s="4">
        <v>44927</v>
      </c>
      <c r="G920" s="8" t="s">
        <v>121</v>
      </c>
      <c r="H920" s="5">
        <v>45108</v>
      </c>
      <c r="I920" s="3">
        <v>7</v>
      </c>
      <c r="J920" s="3" t="s">
        <v>118</v>
      </c>
      <c r="K920" s="6" t="s">
        <v>104</v>
      </c>
      <c r="L920" s="6" t="s">
        <v>105</v>
      </c>
      <c r="M920" s="3" t="s">
        <v>114</v>
      </c>
      <c r="N920" s="3" t="s">
        <v>5000</v>
      </c>
      <c r="O920" s="3" t="s">
        <v>5001</v>
      </c>
      <c r="P920" s="2" t="s">
        <v>5002</v>
      </c>
      <c r="Q920" s="2" t="s">
        <v>4947</v>
      </c>
      <c r="R920" s="2" t="s">
        <v>4947</v>
      </c>
    </row>
    <row r="921" spans="1:18" ht="21.6" customHeight="1" x14ac:dyDescent="0.25">
      <c r="A921" s="1">
        <f>IFERROR(IF(B921="","",SUBTOTAL(3,$B$9:$B921)),"-")</f>
        <v>913</v>
      </c>
      <c r="B921" s="2" t="s">
        <v>5003</v>
      </c>
      <c r="C921" s="7" t="s">
        <v>5004</v>
      </c>
      <c r="D921" s="3" t="s">
        <v>113</v>
      </c>
      <c r="E921" s="4">
        <v>41913</v>
      </c>
      <c r="F921" s="4">
        <v>44986</v>
      </c>
      <c r="G921" s="8" t="s">
        <v>136</v>
      </c>
      <c r="H921" s="5">
        <v>43467</v>
      </c>
      <c r="I921" s="3">
        <v>8</v>
      </c>
      <c r="J921" s="3" t="s">
        <v>111</v>
      </c>
      <c r="K921" s="6" t="s">
        <v>104</v>
      </c>
      <c r="L921" s="6" t="s">
        <v>105</v>
      </c>
      <c r="M921" s="3" t="s">
        <v>125</v>
      </c>
      <c r="N921" s="3" t="s">
        <v>5005</v>
      </c>
      <c r="O921" s="3" t="s">
        <v>5006</v>
      </c>
      <c r="P921" s="2" t="s">
        <v>5007</v>
      </c>
      <c r="Q921" s="2" t="s">
        <v>4947</v>
      </c>
      <c r="R921" s="2" t="s">
        <v>5008</v>
      </c>
    </row>
    <row r="922" spans="1:18" ht="21.6" customHeight="1" x14ac:dyDescent="0.25">
      <c r="A922" s="1">
        <f>IFERROR(IF(B922="","",SUBTOTAL(3,$B$9:$B922)),"-")</f>
        <v>914</v>
      </c>
      <c r="B922" s="2" t="s">
        <v>5009</v>
      </c>
      <c r="C922" s="7" t="s">
        <v>5010</v>
      </c>
      <c r="D922" s="3" t="s">
        <v>113</v>
      </c>
      <c r="E922" s="4">
        <v>44835</v>
      </c>
      <c r="F922" s="4">
        <v>44927</v>
      </c>
      <c r="G922" s="8" t="s">
        <v>134</v>
      </c>
      <c r="H922" s="5">
        <v>44747</v>
      </c>
      <c r="I922" s="3">
        <v>8</v>
      </c>
      <c r="J922" s="3" t="s">
        <v>107</v>
      </c>
      <c r="K922" s="6" t="s">
        <v>106</v>
      </c>
      <c r="L922" s="6" t="s">
        <v>105</v>
      </c>
      <c r="M922" s="3" t="s">
        <v>125</v>
      </c>
      <c r="N922" s="3" t="s">
        <v>5011</v>
      </c>
      <c r="O922" s="3" t="s">
        <v>5012</v>
      </c>
      <c r="P922" s="2" t="s">
        <v>5013</v>
      </c>
      <c r="Q922" s="2" t="s">
        <v>4947</v>
      </c>
      <c r="R922" s="2" t="s">
        <v>5008</v>
      </c>
    </row>
    <row r="923" spans="1:18" ht="21.6" customHeight="1" x14ac:dyDescent="0.25">
      <c r="A923" s="1">
        <f>IFERROR(IF(B923="","",SUBTOTAL(3,$B$9:$B923)),"-")</f>
        <v>915</v>
      </c>
      <c r="B923" s="2" t="s">
        <v>5014</v>
      </c>
      <c r="C923" s="7" t="s">
        <v>5015</v>
      </c>
      <c r="D923" s="3" t="s">
        <v>113</v>
      </c>
      <c r="E923" s="4">
        <v>43922</v>
      </c>
      <c r="F923" s="4">
        <v>44621</v>
      </c>
      <c r="G923" s="8" t="s">
        <v>135</v>
      </c>
      <c r="H923" s="5">
        <v>44407</v>
      </c>
      <c r="I923" s="3">
        <v>9</v>
      </c>
      <c r="J923" s="3" t="s">
        <v>107</v>
      </c>
      <c r="K923" s="6" t="s">
        <v>104</v>
      </c>
      <c r="L923" s="6" t="s">
        <v>105</v>
      </c>
      <c r="M923" s="3" t="s">
        <v>112</v>
      </c>
      <c r="N923" s="3" t="s">
        <v>5016</v>
      </c>
      <c r="O923" s="3" t="s">
        <v>5017</v>
      </c>
      <c r="P923" s="2" t="s">
        <v>5018</v>
      </c>
      <c r="Q923" s="2" t="s">
        <v>4947</v>
      </c>
      <c r="R923" s="2" t="s">
        <v>5019</v>
      </c>
    </row>
    <row r="924" spans="1:18" ht="21.6" customHeight="1" x14ac:dyDescent="0.25">
      <c r="A924" s="1">
        <f>IFERROR(IF(B924="","",SUBTOTAL(3,$B$9:$B924)),"-")</f>
        <v>916</v>
      </c>
      <c r="B924" s="2" t="s">
        <v>5020</v>
      </c>
      <c r="C924" s="7" t="s">
        <v>5021</v>
      </c>
      <c r="D924" s="3" t="s">
        <v>115</v>
      </c>
      <c r="E924" s="4">
        <v>44287</v>
      </c>
      <c r="F924" s="4">
        <v>44927</v>
      </c>
      <c r="G924" s="8" t="s">
        <v>136</v>
      </c>
      <c r="H924" s="5">
        <v>45075</v>
      </c>
      <c r="I924" s="3">
        <v>8</v>
      </c>
      <c r="J924" s="3" t="s">
        <v>107</v>
      </c>
      <c r="K924" s="6" t="s">
        <v>106</v>
      </c>
      <c r="L924" s="6" t="s">
        <v>105</v>
      </c>
      <c r="M924" s="3" t="s">
        <v>125</v>
      </c>
      <c r="N924" s="3" t="s">
        <v>5022</v>
      </c>
      <c r="O924" s="3" t="s">
        <v>5023</v>
      </c>
      <c r="P924" s="2" t="s">
        <v>578</v>
      </c>
      <c r="Q924" s="2" t="s">
        <v>4947</v>
      </c>
      <c r="R924" s="2" t="s">
        <v>5019</v>
      </c>
    </row>
    <row r="925" spans="1:18" ht="21.6" customHeight="1" x14ac:dyDescent="0.25">
      <c r="A925" s="1">
        <f>IFERROR(IF(B925="","",SUBTOTAL(3,$B$9:$B925)),"-")</f>
        <v>917</v>
      </c>
      <c r="B925" s="2" t="s">
        <v>5024</v>
      </c>
      <c r="C925" s="7" t="s">
        <v>5025</v>
      </c>
      <c r="D925" s="3" t="s">
        <v>115</v>
      </c>
      <c r="E925" s="4">
        <v>44835</v>
      </c>
      <c r="F925" s="4">
        <v>44927</v>
      </c>
      <c r="G925" s="8" t="s">
        <v>137</v>
      </c>
      <c r="H925" s="5">
        <v>44407</v>
      </c>
      <c r="I925" s="3">
        <v>8</v>
      </c>
      <c r="J925" s="3" t="s">
        <v>107</v>
      </c>
      <c r="K925" s="6" t="s">
        <v>106</v>
      </c>
      <c r="L925" s="6" t="s">
        <v>105</v>
      </c>
      <c r="M925" s="3" t="s">
        <v>125</v>
      </c>
      <c r="N925" s="3" t="s">
        <v>5026</v>
      </c>
      <c r="O925" s="3" t="s">
        <v>5027</v>
      </c>
      <c r="P925" s="2" t="s">
        <v>5028</v>
      </c>
      <c r="Q925" s="2" t="s">
        <v>4947</v>
      </c>
      <c r="R925" s="2" t="s">
        <v>5019</v>
      </c>
    </row>
    <row r="926" spans="1:18" ht="21.6" customHeight="1" x14ac:dyDescent="0.25">
      <c r="A926" s="1">
        <f>IFERROR(IF(B926="","",SUBTOTAL(3,$B$9:$B926)),"-")</f>
        <v>918</v>
      </c>
      <c r="B926" s="2" t="s">
        <v>5029</v>
      </c>
      <c r="C926" s="7" t="s">
        <v>5030</v>
      </c>
      <c r="D926" s="3" t="s">
        <v>110</v>
      </c>
      <c r="E926" s="4">
        <v>43922</v>
      </c>
      <c r="F926" s="4">
        <v>44621</v>
      </c>
      <c r="G926" s="8" t="s">
        <v>138</v>
      </c>
      <c r="H926" s="5">
        <v>42732</v>
      </c>
      <c r="I926" s="3">
        <v>8</v>
      </c>
      <c r="J926" s="3" t="s">
        <v>111</v>
      </c>
      <c r="K926" s="6" t="s">
        <v>106</v>
      </c>
      <c r="L926" s="6" t="s">
        <v>105</v>
      </c>
      <c r="M926" s="3" t="s">
        <v>125</v>
      </c>
      <c r="N926" s="3" t="s">
        <v>5031</v>
      </c>
      <c r="O926" s="3" t="s">
        <v>5032</v>
      </c>
      <c r="P926" s="2" t="s">
        <v>5033</v>
      </c>
      <c r="Q926" s="2" t="s">
        <v>4947</v>
      </c>
      <c r="R926" s="2" t="s">
        <v>5019</v>
      </c>
    </row>
    <row r="927" spans="1:18" ht="21.6" customHeight="1" x14ac:dyDescent="0.25">
      <c r="A927" s="1">
        <f>IFERROR(IF(B927="","",SUBTOTAL(3,$B$9:$B927)),"-")</f>
        <v>919</v>
      </c>
      <c r="B927" s="2" t="s">
        <v>5034</v>
      </c>
      <c r="C927" s="7" t="s">
        <v>5035</v>
      </c>
      <c r="D927" s="3" t="s">
        <v>110</v>
      </c>
      <c r="E927" s="4">
        <v>44470</v>
      </c>
      <c r="F927" s="4">
        <v>45292</v>
      </c>
      <c r="G927" s="8" t="s">
        <v>134</v>
      </c>
      <c r="H927" s="5">
        <v>44711</v>
      </c>
      <c r="I927" s="3">
        <v>8</v>
      </c>
      <c r="J927" s="3" t="s">
        <v>107</v>
      </c>
      <c r="K927" s="6" t="s">
        <v>106</v>
      </c>
      <c r="L927" s="6" t="s">
        <v>105</v>
      </c>
      <c r="M927" s="3" t="s">
        <v>125</v>
      </c>
      <c r="N927" s="3" t="s">
        <v>5036</v>
      </c>
      <c r="O927" s="3" t="s">
        <v>5037</v>
      </c>
      <c r="P927" s="2" t="s">
        <v>5038</v>
      </c>
      <c r="Q927" s="2" t="s">
        <v>4947</v>
      </c>
      <c r="R927" s="2" t="s">
        <v>5019</v>
      </c>
    </row>
    <row r="928" spans="1:18" ht="21.6" customHeight="1" x14ac:dyDescent="0.25">
      <c r="A928" s="1">
        <f>IFERROR(IF(B928="","",SUBTOTAL(3,$B$9:$B928)),"-")</f>
        <v>920</v>
      </c>
      <c r="B928" s="2" t="s">
        <v>5039</v>
      </c>
      <c r="C928" s="7" t="s">
        <v>5040</v>
      </c>
      <c r="D928" s="3" t="s">
        <v>115</v>
      </c>
      <c r="E928" s="4">
        <v>44105</v>
      </c>
      <c r="F928" s="4">
        <v>44986</v>
      </c>
      <c r="G928" s="8" t="s">
        <v>136</v>
      </c>
      <c r="H928" s="5">
        <v>44810</v>
      </c>
      <c r="I928" s="3">
        <v>8</v>
      </c>
      <c r="J928" s="3" t="s">
        <v>111</v>
      </c>
      <c r="K928" s="6" t="s">
        <v>104</v>
      </c>
      <c r="L928" s="6" t="s">
        <v>105</v>
      </c>
      <c r="M928" s="3" t="s">
        <v>125</v>
      </c>
      <c r="N928" s="3" t="s">
        <v>5041</v>
      </c>
      <c r="O928" s="3" t="s">
        <v>5042</v>
      </c>
      <c r="P928" s="2" t="s">
        <v>5043</v>
      </c>
      <c r="Q928" s="2" t="s">
        <v>4947</v>
      </c>
      <c r="R928" s="2" t="s">
        <v>5044</v>
      </c>
    </row>
    <row r="929" spans="1:18" ht="21.6" customHeight="1" x14ac:dyDescent="0.25">
      <c r="A929" s="1">
        <f>IFERROR(IF(B929="","",SUBTOTAL(3,$B$9:$B929)),"-")</f>
        <v>921</v>
      </c>
      <c r="B929" s="2" t="s">
        <v>5045</v>
      </c>
      <c r="C929" s="7" t="s">
        <v>5046</v>
      </c>
      <c r="D929" s="3" t="s">
        <v>113</v>
      </c>
      <c r="E929" s="4">
        <v>45017</v>
      </c>
      <c r="F929" s="4">
        <v>44927</v>
      </c>
      <c r="G929" s="8" t="s">
        <v>138</v>
      </c>
      <c r="H929" s="5">
        <v>44390</v>
      </c>
      <c r="I929" s="3">
        <v>8</v>
      </c>
      <c r="J929" s="3" t="s">
        <v>103</v>
      </c>
      <c r="K929" s="6" t="s">
        <v>104</v>
      </c>
      <c r="L929" s="6" t="s">
        <v>105</v>
      </c>
      <c r="M929" s="3" t="s">
        <v>125</v>
      </c>
      <c r="N929" s="3" t="s">
        <v>5047</v>
      </c>
      <c r="O929" s="3" t="s">
        <v>5048</v>
      </c>
      <c r="P929" s="2" t="s">
        <v>5049</v>
      </c>
      <c r="Q929" s="2" t="s">
        <v>4947</v>
      </c>
      <c r="R929" s="2" t="s">
        <v>5044</v>
      </c>
    </row>
    <row r="930" spans="1:18" ht="21.6" customHeight="1" x14ac:dyDescent="0.25">
      <c r="A930" s="1">
        <f>IFERROR(IF(B930="","",SUBTOTAL(3,$B$9:$B930)),"-")</f>
        <v>922</v>
      </c>
      <c r="B930" s="2" t="s">
        <v>5050</v>
      </c>
      <c r="C930" s="7" t="s">
        <v>5051</v>
      </c>
      <c r="D930" s="3" t="s">
        <v>113</v>
      </c>
      <c r="E930" s="4">
        <v>39904</v>
      </c>
      <c r="F930" s="4">
        <v>44986</v>
      </c>
      <c r="G930" s="8" t="s">
        <v>135</v>
      </c>
      <c r="H930" s="5">
        <v>44130</v>
      </c>
      <c r="I930" s="3">
        <v>9</v>
      </c>
      <c r="J930" s="3" t="s">
        <v>107</v>
      </c>
      <c r="K930" s="6" t="s">
        <v>106</v>
      </c>
      <c r="L930" s="6" t="s">
        <v>105</v>
      </c>
      <c r="M930" s="3" t="s">
        <v>112</v>
      </c>
      <c r="N930" s="3" t="s">
        <v>5052</v>
      </c>
      <c r="O930" s="3" t="s">
        <v>5053</v>
      </c>
      <c r="P930" s="2" t="s">
        <v>5054</v>
      </c>
      <c r="Q930" s="2" t="s">
        <v>4947</v>
      </c>
      <c r="R930" s="2" t="s">
        <v>5055</v>
      </c>
    </row>
    <row r="931" spans="1:18" ht="21.6" customHeight="1" x14ac:dyDescent="0.25">
      <c r="A931" s="1">
        <f>IFERROR(IF(B931="","",SUBTOTAL(3,$B$9:$B931)),"-")</f>
        <v>923</v>
      </c>
      <c r="B931" s="2" t="s">
        <v>5056</v>
      </c>
      <c r="C931" s="7" t="s">
        <v>5057</v>
      </c>
      <c r="D931" s="3" t="s">
        <v>110</v>
      </c>
      <c r="E931" s="4">
        <v>44835</v>
      </c>
      <c r="F931" s="4">
        <v>44927</v>
      </c>
      <c r="G931" s="8" t="s">
        <v>136</v>
      </c>
      <c r="H931" s="5">
        <v>44711</v>
      </c>
      <c r="I931" s="3">
        <v>8</v>
      </c>
      <c r="J931" s="3" t="s">
        <v>107</v>
      </c>
      <c r="K931" s="6" t="s">
        <v>106</v>
      </c>
      <c r="L931" s="6" t="s">
        <v>105</v>
      </c>
      <c r="M931" s="3" t="s">
        <v>125</v>
      </c>
      <c r="N931" s="3" t="s">
        <v>5058</v>
      </c>
      <c r="O931" s="3" t="s">
        <v>5059</v>
      </c>
      <c r="P931" s="2" t="s">
        <v>5060</v>
      </c>
      <c r="Q931" s="2" t="s">
        <v>4947</v>
      </c>
      <c r="R931" s="2" t="s">
        <v>5055</v>
      </c>
    </row>
    <row r="932" spans="1:18" ht="21.6" customHeight="1" x14ac:dyDescent="0.25">
      <c r="A932" s="1">
        <f>IFERROR(IF(B932="","",SUBTOTAL(3,$B$9:$B932)),"-")</f>
        <v>924</v>
      </c>
      <c r="B932" s="2" t="s">
        <v>5061</v>
      </c>
      <c r="C932" s="7" t="s">
        <v>5062</v>
      </c>
      <c r="D932" s="3" t="s">
        <v>113</v>
      </c>
      <c r="E932" s="4">
        <v>44287</v>
      </c>
      <c r="F932" s="4">
        <v>44927</v>
      </c>
      <c r="G932" s="8" t="s">
        <v>137</v>
      </c>
      <c r="H932" s="5">
        <v>44445</v>
      </c>
      <c r="I932" s="3">
        <v>8</v>
      </c>
      <c r="J932" s="3" t="s">
        <v>107</v>
      </c>
      <c r="K932" s="6" t="s">
        <v>106</v>
      </c>
      <c r="L932" s="6" t="s">
        <v>105</v>
      </c>
      <c r="M932" s="3" t="s">
        <v>125</v>
      </c>
      <c r="N932" s="3" t="s">
        <v>5063</v>
      </c>
      <c r="O932" s="3" t="s">
        <v>5064</v>
      </c>
      <c r="P932" s="2" t="s">
        <v>5065</v>
      </c>
      <c r="Q932" s="2" t="s">
        <v>4947</v>
      </c>
      <c r="R932" s="2" t="s">
        <v>5055</v>
      </c>
    </row>
    <row r="933" spans="1:18" ht="21.6" customHeight="1" x14ac:dyDescent="0.25">
      <c r="A933" s="1">
        <f>IFERROR(IF(B933="","",SUBTOTAL(3,$B$9:$B933)),"-")</f>
        <v>925</v>
      </c>
      <c r="B933" s="2" t="s">
        <v>5066</v>
      </c>
      <c r="C933" s="7" t="s">
        <v>5067</v>
      </c>
      <c r="D933" s="3" t="s">
        <v>110</v>
      </c>
      <c r="E933" s="4">
        <v>43922</v>
      </c>
      <c r="F933" s="4">
        <v>44927</v>
      </c>
      <c r="G933" s="8" t="s">
        <v>138</v>
      </c>
      <c r="H933" s="5">
        <v>44280</v>
      </c>
      <c r="I933" s="3">
        <v>8</v>
      </c>
      <c r="J933" s="3" t="s">
        <v>107</v>
      </c>
      <c r="K933" s="6" t="s">
        <v>106</v>
      </c>
      <c r="L933" s="6" t="s">
        <v>105</v>
      </c>
      <c r="M933" s="3" t="s">
        <v>125</v>
      </c>
      <c r="N933" s="3" t="s">
        <v>5068</v>
      </c>
      <c r="O933" s="3" t="s">
        <v>5069</v>
      </c>
      <c r="P933" s="2" t="s">
        <v>5070</v>
      </c>
      <c r="Q933" s="2" t="s">
        <v>4947</v>
      </c>
      <c r="R933" s="2" t="s">
        <v>5055</v>
      </c>
    </row>
    <row r="934" spans="1:18" ht="21.6" customHeight="1" x14ac:dyDescent="0.25">
      <c r="A934" s="1">
        <f>IFERROR(IF(B934="","",SUBTOTAL(3,$B$9:$B934)),"-")</f>
        <v>926</v>
      </c>
      <c r="B934" s="2" t="s">
        <v>5071</v>
      </c>
      <c r="C934" s="7" t="s">
        <v>5072</v>
      </c>
      <c r="D934" s="3" t="s">
        <v>113</v>
      </c>
      <c r="E934" s="4">
        <v>42826</v>
      </c>
      <c r="F934" s="4">
        <v>44986</v>
      </c>
      <c r="G934" s="8" t="s">
        <v>134</v>
      </c>
      <c r="H934" s="5">
        <v>43552</v>
      </c>
      <c r="I934" s="3">
        <v>8</v>
      </c>
      <c r="J934" s="3" t="s">
        <v>107</v>
      </c>
      <c r="K934" s="6" t="s">
        <v>106</v>
      </c>
      <c r="L934" s="6" t="s">
        <v>105</v>
      </c>
      <c r="M934" s="3" t="s">
        <v>125</v>
      </c>
      <c r="N934" s="3" t="s">
        <v>5073</v>
      </c>
      <c r="O934" s="3" t="s">
        <v>5074</v>
      </c>
      <c r="P934" s="2" t="s">
        <v>5075</v>
      </c>
      <c r="Q934" s="2" t="s">
        <v>4947</v>
      </c>
      <c r="R934" s="2" t="s">
        <v>5055</v>
      </c>
    </row>
    <row r="935" spans="1:18" ht="21.6" customHeight="1" x14ac:dyDescent="0.25">
      <c r="A935" s="1">
        <f>IFERROR(IF(B935="","",SUBTOTAL(3,$B$9:$B935)),"-")</f>
        <v>927</v>
      </c>
      <c r="B935" s="2" t="s">
        <v>5076</v>
      </c>
      <c r="C935" s="7" t="s">
        <v>5077</v>
      </c>
      <c r="D935" s="3" t="s">
        <v>119</v>
      </c>
      <c r="E935" s="4">
        <v>44835</v>
      </c>
      <c r="F935" s="4">
        <v>45292</v>
      </c>
      <c r="G935" s="8" t="s">
        <v>117</v>
      </c>
      <c r="H935" s="5">
        <v>44277</v>
      </c>
      <c r="I935" s="3">
        <v>5</v>
      </c>
      <c r="J935" s="3" t="s">
        <v>118</v>
      </c>
      <c r="K935" s="6" t="s">
        <v>106</v>
      </c>
      <c r="L935" s="6" t="s">
        <v>105</v>
      </c>
      <c r="M935" s="3" t="s">
        <v>114</v>
      </c>
      <c r="N935" s="3" t="s">
        <v>5078</v>
      </c>
      <c r="O935" s="3" t="s">
        <v>5079</v>
      </c>
      <c r="P935" s="2" t="s">
        <v>5080</v>
      </c>
      <c r="Q935" s="2" t="s">
        <v>4947</v>
      </c>
      <c r="R935" s="2" t="s">
        <v>5055</v>
      </c>
    </row>
    <row r="936" spans="1:18" ht="21.6" customHeight="1" x14ac:dyDescent="0.25">
      <c r="A936" s="1">
        <f>IFERROR(IF(B936="","",SUBTOTAL(3,$B$9:$B936)),"-")</f>
        <v>928</v>
      </c>
      <c r="B936" s="2" t="s">
        <v>5081</v>
      </c>
      <c r="C936" s="7" t="s">
        <v>5082</v>
      </c>
      <c r="D936" s="3" t="s">
        <v>110</v>
      </c>
      <c r="E936" s="4">
        <v>44470</v>
      </c>
      <c r="F936" s="4">
        <v>44652</v>
      </c>
      <c r="G936" s="8" t="s">
        <v>135</v>
      </c>
      <c r="H936" s="5">
        <v>44778</v>
      </c>
      <c r="I936" s="3">
        <v>9</v>
      </c>
      <c r="J936" s="3" t="s">
        <v>111</v>
      </c>
      <c r="K936" s="6" t="s">
        <v>106</v>
      </c>
      <c r="L936" s="6" t="s">
        <v>105</v>
      </c>
      <c r="M936" s="3" t="s">
        <v>112</v>
      </c>
      <c r="N936" s="3" t="s">
        <v>5083</v>
      </c>
      <c r="O936" s="3" t="s">
        <v>5084</v>
      </c>
      <c r="P936" s="2" t="s">
        <v>5085</v>
      </c>
      <c r="Q936" s="2" t="s">
        <v>4947</v>
      </c>
      <c r="R936" s="2" t="s">
        <v>5086</v>
      </c>
    </row>
    <row r="937" spans="1:18" ht="21.6" customHeight="1" x14ac:dyDescent="0.25">
      <c r="A937" s="1">
        <f>IFERROR(IF(B937="","",SUBTOTAL(3,$B$9:$B937)),"-")</f>
        <v>929</v>
      </c>
      <c r="B937" s="2" t="s">
        <v>2962</v>
      </c>
      <c r="C937" s="7" t="s">
        <v>5087</v>
      </c>
      <c r="D937" s="3" t="s">
        <v>110</v>
      </c>
      <c r="E937" s="4">
        <v>41548</v>
      </c>
      <c r="F937" s="4">
        <v>44927</v>
      </c>
      <c r="G937" s="8" t="s">
        <v>136</v>
      </c>
      <c r="H937" s="5">
        <v>44711</v>
      </c>
      <c r="I937" s="3">
        <v>8</v>
      </c>
      <c r="J937" s="3" t="s">
        <v>118</v>
      </c>
      <c r="K937" s="6" t="s">
        <v>106</v>
      </c>
      <c r="L937" s="6" t="s">
        <v>105</v>
      </c>
      <c r="M937" s="3" t="s">
        <v>125</v>
      </c>
      <c r="N937" s="3" t="s">
        <v>5088</v>
      </c>
      <c r="O937" s="3" t="s">
        <v>5089</v>
      </c>
      <c r="P937" s="2" t="s">
        <v>374</v>
      </c>
      <c r="Q937" s="2" t="s">
        <v>4947</v>
      </c>
      <c r="R937" s="2" t="s">
        <v>5086</v>
      </c>
    </row>
    <row r="938" spans="1:18" ht="21.6" customHeight="1" x14ac:dyDescent="0.25">
      <c r="A938" s="1">
        <f>IFERROR(IF(B938="","",SUBTOTAL(3,$B$9:$B938)),"-")</f>
        <v>930</v>
      </c>
      <c r="B938" s="2" t="s">
        <v>5090</v>
      </c>
      <c r="C938" s="7" t="s">
        <v>5091</v>
      </c>
      <c r="D938" s="3" t="s">
        <v>113</v>
      </c>
      <c r="E938" s="4">
        <v>44652</v>
      </c>
      <c r="F938" s="4">
        <v>44652</v>
      </c>
      <c r="G938" s="8" t="s">
        <v>137</v>
      </c>
      <c r="H938" s="5">
        <v>42732</v>
      </c>
      <c r="I938" s="3">
        <v>8</v>
      </c>
      <c r="J938" s="3" t="s">
        <v>107</v>
      </c>
      <c r="K938" s="6" t="s">
        <v>104</v>
      </c>
      <c r="L938" s="6" t="s">
        <v>105</v>
      </c>
      <c r="M938" s="3" t="s">
        <v>125</v>
      </c>
      <c r="N938" s="3" t="s">
        <v>5092</v>
      </c>
      <c r="O938" s="3" t="s">
        <v>5093</v>
      </c>
      <c r="P938" s="2" t="s">
        <v>5094</v>
      </c>
      <c r="Q938" s="2" t="s">
        <v>4947</v>
      </c>
      <c r="R938" s="2" t="s">
        <v>5086</v>
      </c>
    </row>
    <row r="939" spans="1:18" ht="21.6" customHeight="1" x14ac:dyDescent="0.25">
      <c r="A939" s="1">
        <f>IFERROR(IF(B939="","",SUBTOTAL(3,$B$9:$B939)),"-")</f>
        <v>931</v>
      </c>
      <c r="B939" s="2" t="s">
        <v>5095</v>
      </c>
      <c r="C939" s="7" t="s">
        <v>5096</v>
      </c>
      <c r="D939" s="3" t="s">
        <v>110</v>
      </c>
      <c r="E939" s="4">
        <v>44835</v>
      </c>
      <c r="F939" s="4">
        <v>44927</v>
      </c>
      <c r="G939" s="8" t="s">
        <v>134</v>
      </c>
      <c r="H939" s="5">
        <v>44231</v>
      </c>
      <c r="I939" s="3">
        <v>8</v>
      </c>
      <c r="J939" s="3" t="s">
        <v>107</v>
      </c>
      <c r="K939" s="6" t="s">
        <v>104</v>
      </c>
      <c r="L939" s="6" t="s">
        <v>105</v>
      </c>
      <c r="M939" s="3" t="s">
        <v>125</v>
      </c>
      <c r="N939" s="3" t="s">
        <v>5097</v>
      </c>
      <c r="O939" s="3" t="s">
        <v>5098</v>
      </c>
      <c r="P939" s="2" t="s">
        <v>5099</v>
      </c>
      <c r="Q939" s="2" t="s">
        <v>4947</v>
      </c>
      <c r="R939" s="2" t="s">
        <v>5086</v>
      </c>
    </row>
    <row r="940" spans="1:18" ht="21.6" customHeight="1" x14ac:dyDescent="0.25">
      <c r="A940" s="1">
        <f>IFERROR(IF(B940="","",SUBTOTAL(3,$B$9:$B940)),"-")</f>
        <v>932</v>
      </c>
      <c r="B940" s="2" t="s">
        <v>5100</v>
      </c>
      <c r="C940" s="7" t="s">
        <v>5101</v>
      </c>
      <c r="D940" s="3" t="s">
        <v>113</v>
      </c>
      <c r="E940" s="4">
        <v>44287</v>
      </c>
      <c r="F940" s="4">
        <v>44835</v>
      </c>
      <c r="G940" s="8" t="s">
        <v>135</v>
      </c>
      <c r="H940" s="5">
        <v>44105</v>
      </c>
      <c r="I940" s="3">
        <v>9</v>
      </c>
      <c r="J940" s="3" t="s">
        <v>107</v>
      </c>
      <c r="K940" s="6" t="s">
        <v>104</v>
      </c>
      <c r="L940" s="6" t="s">
        <v>105</v>
      </c>
      <c r="M940" s="3" t="s">
        <v>112</v>
      </c>
      <c r="N940" s="3" t="s">
        <v>5102</v>
      </c>
      <c r="O940" s="3" t="s">
        <v>5103</v>
      </c>
      <c r="P940" s="2" t="s">
        <v>5104</v>
      </c>
      <c r="Q940" s="2" t="s">
        <v>4947</v>
      </c>
      <c r="R940" s="2" t="s">
        <v>5105</v>
      </c>
    </row>
    <row r="941" spans="1:18" ht="21.6" customHeight="1" x14ac:dyDescent="0.25">
      <c r="A941" s="1">
        <f>IFERROR(IF(B941="","",SUBTOTAL(3,$B$9:$B941)),"-")</f>
        <v>933</v>
      </c>
      <c r="B941" s="2" t="s">
        <v>5106</v>
      </c>
      <c r="C941" s="7" t="s">
        <v>5107</v>
      </c>
      <c r="D941" s="3" t="s">
        <v>113</v>
      </c>
      <c r="E941" s="4">
        <v>45017</v>
      </c>
      <c r="F941" s="4">
        <v>44927</v>
      </c>
      <c r="G941" s="8" t="s">
        <v>137</v>
      </c>
      <c r="H941" s="5">
        <v>42732</v>
      </c>
      <c r="I941" s="3">
        <v>8</v>
      </c>
      <c r="J941" s="3" t="s">
        <v>107</v>
      </c>
      <c r="K941" s="6" t="s">
        <v>104</v>
      </c>
      <c r="L941" s="6" t="s">
        <v>105</v>
      </c>
      <c r="M941" s="3" t="s">
        <v>125</v>
      </c>
      <c r="N941" s="3" t="s">
        <v>5108</v>
      </c>
      <c r="O941" s="3" t="s">
        <v>5109</v>
      </c>
      <c r="P941" s="2" t="s">
        <v>5110</v>
      </c>
      <c r="Q941" s="2" t="s">
        <v>4947</v>
      </c>
      <c r="R941" s="2" t="s">
        <v>5105</v>
      </c>
    </row>
    <row r="942" spans="1:18" ht="21.6" customHeight="1" x14ac:dyDescent="0.25">
      <c r="A942" s="1">
        <f>IFERROR(IF(B942="","",SUBTOTAL(3,$B$9:$B942)),"-")</f>
        <v>934</v>
      </c>
      <c r="B942" s="2" t="s">
        <v>5111</v>
      </c>
      <c r="C942" s="7" t="s">
        <v>5112</v>
      </c>
      <c r="D942" s="3" t="s">
        <v>110</v>
      </c>
      <c r="E942" s="4">
        <v>43922</v>
      </c>
      <c r="F942" s="4">
        <v>45017</v>
      </c>
      <c r="G942" s="8" t="s">
        <v>138</v>
      </c>
      <c r="H942" s="5">
        <v>43742</v>
      </c>
      <c r="I942" s="3">
        <v>8</v>
      </c>
      <c r="J942" s="3" t="s">
        <v>111</v>
      </c>
      <c r="K942" s="6" t="s">
        <v>104</v>
      </c>
      <c r="L942" s="6" t="s">
        <v>105</v>
      </c>
      <c r="M942" s="3" t="s">
        <v>125</v>
      </c>
      <c r="N942" s="3" t="s">
        <v>5113</v>
      </c>
      <c r="O942" s="3" t="s">
        <v>5114</v>
      </c>
      <c r="P942" s="2" t="s">
        <v>5115</v>
      </c>
      <c r="Q942" s="2" t="s">
        <v>4947</v>
      </c>
      <c r="R942" s="2" t="s">
        <v>5105</v>
      </c>
    </row>
    <row r="943" spans="1:18" ht="21.6" customHeight="1" x14ac:dyDescent="0.25">
      <c r="A943" s="1">
        <f>IFERROR(IF(B943="","",SUBTOTAL(3,$B$9:$B943)),"-")</f>
        <v>935</v>
      </c>
      <c r="B943" s="2" t="s">
        <v>5116</v>
      </c>
      <c r="C943" s="7" t="s">
        <v>5117</v>
      </c>
      <c r="D943" s="3" t="s">
        <v>110</v>
      </c>
      <c r="E943" s="4">
        <v>43009</v>
      </c>
      <c r="F943" s="4">
        <v>44621</v>
      </c>
      <c r="G943" s="8" t="s">
        <v>134</v>
      </c>
      <c r="H943" s="5">
        <v>44678</v>
      </c>
      <c r="I943" s="3">
        <v>8</v>
      </c>
      <c r="J943" s="3" t="s">
        <v>120</v>
      </c>
      <c r="K943" s="6" t="s">
        <v>106</v>
      </c>
      <c r="L943" s="6" t="s">
        <v>105</v>
      </c>
      <c r="M943" s="3" t="s">
        <v>125</v>
      </c>
      <c r="N943" s="3" t="s">
        <v>5118</v>
      </c>
      <c r="O943" s="3" t="s">
        <v>5119</v>
      </c>
      <c r="P943" s="2" t="s">
        <v>5120</v>
      </c>
      <c r="Q943" s="2" t="s">
        <v>4947</v>
      </c>
      <c r="R943" s="2" t="s">
        <v>5105</v>
      </c>
    </row>
    <row r="944" spans="1:18" ht="21.6" customHeight="1" x14ac:dyDescent="0.25">
      <c r="A944" s="1">
        <f>IFERROR(IF(B944="","",SUBTOTAL(3,$B$9:$B944)),"-")</f>
        <v>936</v>
      </c>
      <c r="B944" s="2" t="s">
        <v>5121</v>
      </c>
      <c r="C944" s="7" t="s">
        <v>5122</v>
      </c>
      <c r="D944" s="3" t="s">
        <v>122</v>
      </c>
      <c r="E944" s="4">
        <v>42826</v>
      </c>
      <c r="F944" s="4">
        <v>45200</v>
      </c>
      <c r="G944" s="8" t="s">
        <v>129</v>
      </c>
      <c r="H944" s="5">
        <v>44505</v>
      </c>
      <c r="I944" s="3">
        <v>12</v>
      </c>
      <c r="J944" s="3" t="s">
        <v>111</v>
      </c>
      <c r="K944" s="6" t="s">
        <v>104</v>
      </c>
      <c r="L944" s="6" t="s">
        <v>105</v>
      </c>
      <c r="M944" s="3" t="s">
        <v>109</v>
      </c>
      <c r="N944" s="3" t="s">
        <v>5123</v>
      </c>
      <c r="O944" s="3" t="s">
        <v>5124</v>
      </c>
      <c r="P944" s="2" t="s">
        <v>5125</v>
      </c>
      <c r="Q944" s="2" t="s">
        <v>5126</v>
      </c>
      <c r="R944" s="2" t="s">
        <v>5126</v>
      </c>
    </row>
    <row r="945" spans="1:18" ht="21.6" customHeight="1" x14ac:dyDescent="0.25">
      <c r="A945" s="1">
        <f>IFERROR(IF(B945="","",SUBTOTAL(3,$B$9:$B945)),"-")</f>
        <v>937</v>
      </c>
      <c r="B945" s="2" t="s">
        <v>5127</v>
      </c>
      <c r="C945" s="7" t="s">
        <v>5128</v>
      </c>
      <c r="D945" s="3" t="s">
        <v>113</v>
      </c>
      <c r="E945" s="4">
        <v>45017</v>
      </c>
      <c r="F945" s="4">
        <v>45017</v>
      </c>
      <c r="G945" s="8" t="s">
        <v>130</v>
      </c>
      <c r="H945" s="5">
        <v>44105</v>
      </c>
      <c r="I945" s="3">
        <v>11</v>
      </c>
      <c r="J945" s="3" t="s">
        <v>120</v>
      </c>
      <c r="K945" s="6" t="s">
        <v>104</v>
      </c>
      <c r="L945" s="6" t="s">
        <v>105</v>
      </c>
      <c r="M945" s="3" t="s">
        <v>112</v>
      </c>
      <c r="N945" s="3" t="s">
        <v>5129</v>
      </c>
      <c r="O945" s="3" t="s">
        <v>5130</v>
      </c>
      <c r="P945" s="2" t="s">
        <v>5131</v>
      </c>
      <c r="Q945" s="2" t="s">
        <v>5126</v>
      </c>
      <c r="R945" s="2" t="s">
        <v>5126</v>
      </c>
    </row>
    <row r="946" spans="1:18" ht="21.6" customHeight="1" x14ac:dyDescent="0.25">
      <c r="A946" s="1">
        <f>IFERROR(IF(B946="","",SUBTOTAL(3,$B$9:$B946)),"-")</f>
        <v>938</v>
      </c>
      <c r="B946" s="2" t="s">
        <v>5132</v>
      </c>
      <c r="C946" s="7" t="s">
        <v>5133</v>
      </c>
      <c r="D946" s="3" t="s">
        <v>113</v>
      </c>
      <c r="E946" s="4">
        <v>43556</v>
      </c>
      <c r="F946" s="4">
        <v>44927</v>
      </c>
      <c r="G946" s="8" t="s">
        <v>137</v>
      </c>
      <c r="H946" s="5">
        <v>44200</v>
      </c>
      <c r="I946" s="3">
        <v>8</v>
      </c>
      <c r="J946" s="3" t="s">
        <v>107</v>
      </c>
      <c r="K946" s="6" t="s">
        <v>104</v>
      </c>
      <c r="L946" s="6" t="s">
        <v>105</v>
      </c>
      <c r="M946" s="3" t="s">
        <v>112</v>
      </c>
      <c r="N946" s="3" t="s">
        <v>5134</v>
      </c>
      <c r="O946" s="3" t="s">
        <v>5135</v>
      </c>
      <c r="P946" s="2" t="s">
        <v>5136</v>
      </c>
      <c r="Q946" s="2" t="s">
        <v>5126</v>
      </c>
      <c r="R946" s="2" t="s">
        <v>5126</v>
      </c>
    </row>
    <row r="947" spans="1:18" ht="21.6" customHeight="1" x14ac:dyDescent="0.25">
      <c r="A947" s="1">
        <f>IFERROR(IF(B947="","",SUBTOTAL(3,$B$9:$B947)),"-")</f>
        <v>939</v>
      </c>
      <c r="B947" s="2" t="s">
        <v>5137</v>
      </c>
      <c r="C947" s="7" t="s">
        <v>5138</v>
      </c>
      <c r="D947" s="3" t="s">
        <v>113</v>
      </c>
      <c r="E947" s="4">
        <v>44105</v>
      </c>
      <c r="F947" s="4">
        <v>44927</v>
      </c>
      <c r="G947" s="8" t="s">
        <v>133</v>
      </c>
      <c r="H947" s="5">
        <v>43336</v>
      </c>
      <c r="I947" s="3">
        <v>8</v>
      </c>
      <c r="J947" s="3" t="s">
        <v>107</v>
      </c>
      <c r="K947" s="6" t="s">
        <v>106</v>
      </c>
      <c r="L947" s="6" t="s">
        <v>105</v>
      </c>
      <c r="M947" s="3" t="s">
        <v>112</v>
      </c>
      <c r="N947" s="3" t="s">
        <v>5139</v>
      </c>
      <c r="O947" s="3" t="s">
        <v>5140</v>
      </c>
      <c r="P947" s="2" t="s">
        <v>5141</v>
      </c>
      <c r="Q947" s="2" t="s">
        <v>5126</v>
      </c>
      <c r="R947" s="2" t="s">
        <v>5126</v>
      </c>
    </row>
    <row r="948" spans="1:18" ht="21.6" customHeight="1" x14ac:dyDescent="0.25">
      <c r="A948" s="1">
        <f>IFERROR(IF(B948="","",SUBTOTAL(3,$B$9:$B948)),"-")</f>
        <v>940</v>
      </c>
      <c r="B948" s="2" t="s">
        <v>5142</v>
      </c>
      <c r="C948" s="7" t="s">
        <v>5143</v>
      </c>
      <c r="D948" s="3" t="s">
        <v>113</v>
      </c>
      <c r="E948" s="4">
        <v>44652</v>
      </c>
      <c r="F948" s="4">
        <v>45017</v>
      </c>
      <c r="G948" s="8" t="s">
        <v>134</v>
      </c>
      <c r="H948" s="5">
        <v>44567</v>
      </c>
      <c r="I948" s="3">
        <v>8</v>
      </c>
      <c r="J948" s="3" t="s">
        <v>111</v>
      </c>
      <c r="K948" s="6" t="s">
        <v>106</v>
      </c>
      <c r="L948" s="6" t="s">
        <v>105</v>
      </c>
      <c r="M948" s="3" t="s">
        <v>112</v>
      </c>
      <c r="N948" s="3" t="s">
        <v>5144</v>
      </c>
      <c r="O948" s="3" t="s">
        <v>5145</v>
      </c>
      <c r="P948" s="2" t="s">
        <v>5146</v>
      </c>
      <c r="Q948" s="2" t="s">
        <v>5126</v>
      </c>
      <c r="R948" s="2" t="s">
        <v>5126</v>
      </c>
    </row>
    <row r="949" spans="1:18" ht="21.6" customHeight="1" x14ac:dyDescent="0.25">
      <c r="A949" s="1">
        <f>IFERROR(IF(B949="","",SUBTOTAL(3,$B$9:$B949)),"-")</f>
        <v>941</v>
      </c>
      <c r="B949" s="2" t="s">
        <v>5147</v>
      </c>
      <c r="C949" s="7" t="s">
        <v>5148</v>
      </c>
      <c r="D949" s="3" t="s">
        <v>110</v>
      </c>
      <c r="E949" s="4">
        <v>44470</v>
      </c>
      <c r="F949" s="4">
        <v>45292</v>
      </c>
      <c r="G949" s="8" t="s">
        <v>123</v>
      </c>
      <c r="H949" s="5">
        <v>44130</v>
      </c>
      <c r="I949" s="3">
        <v>8</v>
      </c>
      <c r="J949" s="3" t="s">
        <v>107</v>
      </c>
      <c r="K949" s="6" t="s">
        <v>106</v>
      </c>
      <c r="L949" s="6" t="s">
        <v>105</v>
      </c>
      <c r="M949" s="3" t="s">
        <v>125</v>
      </c>
      <c r="N949" s="3" t="s">
        <v>5149</v>
      </c>
      <c r="O949" s="3" t="s">
        <v>5150</v>
      </c>
      <c r="P949" s="2" t="s">
        <v>5151</v>
      </c>
      <c r="Q949" s="2" t="s">
        <v>5126</v>
      </c>
      <c r="R949" s="2" t="s">
        <v>5126</v>
      </c>
    </row>
    <row r="950" spans="1:18" ht="21.6" customHeight="1" x14ac:dyDescent="0.25">
      <c r="A950" s="1">
        <f>IFERROR(IF(B950="","",SUBTOTAL(3,$B$9:$B950)),"-")</f>
        <v>942</v>
      </c>
      <c r="B950" s="2" t="s">
        <v>5152</v>
      </c>
      <c r="C950" s="7" t="s">
        <v>5153</v>
      </c>
      <c r="D950" s="3" t="s">
        <v>115</v>
      </c>
      <c r="E950" s="4">
        <v>44652</v>
      </c>
      <c r="F950" s="4">
        <v>45017</v>
      </c>
      <c r="G950" s="8" t="s">
        <v>126</v>
      </c>
      <c r="H950" s="5">
        <v>44470</v>
      </c>
      <c r="I950" s="3">
        <v>8</v>
      </c>
      <c r="J950" s="3" t="s">
        <v>107</v>
      </c>
      <c r="K950" s="6" t="s">
        <v>106</v>
      </c>
      <c r="L950" s="6" t="s">
        <v>105</v>
      </c>
      <c r="M950" s="3" t="s">
        <v>125</v>
      </c>
      <c r="N950" s="3" t="s">
        <v>5154</v>
      </c>
      <c r="O950" s="3" t="s">
        <v>346</v>
      </c>
      <c r="P950" s="2" t="s">
        <v>5155</v>
      </c>
      <c r="Q950" s="2" t="s">
        <v>5126</v>
      </c>
      <c r="R950" s="2" t="s">
        <v>5126</v>
      </c>
    </row>
    <row r="951" spans="1:18" ht="21.6" customHeight="1" x14ac:dyDescent="0.25">
      <c r="A951" s="1">
        <f>IFERROR(IF(B951="","",SUBTOTAL(3,$B$9:$B951)),"-")</f>
        <v>943</v>
      </c>
      <c r="B951" s="2" t="s">
        <v>5156</v>
      </c>
      <c r="C951" s="7" t="s">
        <v>5157</v>
      </c>
      <c r="D951" s="3" t="s">
        <v>116</v>
      </c>
      <c r="E951" s="4">
        <v>45017</v>
      </c>
      <c r="F951" s="4">
        <v>44896</v>
      </c>
      <c r="G951" s="8" t="s">
        <v>117</v>
      </c>
      <c r="H951" s="5">
        <v>44634</v>
      </c>
      <c r="I951" s="3">
        <v>5</v>
      </c>
      <c r="J951" s="3" t="s">
        <v>107</v>
      </c>
      <c r="K951" s="6" t="s">
        <v>104</v>
      </c>
      <c r="L951" s="6" t="s">
        <v>105</v>
      </c>
      <c r="M951" s="3" t="s">
        <v>114</v>
      </c>
      <c r="N951" s="3" t="s">
        <v>5158</v>
      </c>
      <c r="O951" s="3" t="s">
        <v>5159</v>
      </c>
      <c r="P951" s="2" t="s">
        <v>5160</v>
      </c>
      <c r="Q951" s="2" t="s">
        <v>5126</v>
      </c>
      <c r="R951" s="2" t="s">
        <v>5126</v>
      </c>
    </row>
    <row r="952" spans="1:18" ht="21.6" customHeight="1" x14ac:dyDescent="0.25">
      <c r="A952" s="1">
        <f>IFERROR(IF(B952="","",SUBTOTAL(3,$B$9:$B952)),"-")</f>
        <v>944</v>
      </c>
      <c r="B952" s="2" t="s">
        <v>5161</v>
      </c>
      <c r="C952" s="7" t="s">
        <v>5162</v>
      </c>
      <c r="D952" s="3" t="s">
        <v>582</v>
      </c>
      <c r="E952" s="4">
        <v>44287</v>
      </c>
      <c r="F952" s="4">
        <v>45292</v>
      </c>
      <c r="G952" s="8" t="s">
        <v>127</v>
      </c>
      <c r="H952" s="5">
        <v>44277</v>
      </c>
      <c r="I952" s="3">
        <v>5</v>
      </c>
      <c r="J952" s="3" t="s">
        <v>118</v>
      </c>
      <c r="K952" s="6" t="s">
        <v>104</v>
      </c>
      <c r="L952" s="6" t="s">
        <v>105</v>
      </c>
      <c r="M952" s="3" t="s">
        <v>114</v>
      </c>
      <c r="N952" s="3" t="s">
        <v>5163</v>
      </c>
      <c r="O952" s="3" t="s">
        <v>5164</v>
      </c>
      <c r="P952" s="2" t="s">
        <v>5165</v>
      </c>
      <c r="Q952" s="2" t="s">
        <v>5126</v>
      </c>
      <c r="R952" s="2" t="s">
        <v>5126</v>
      </c>
    </row>
    <row r="953" spans="1:18" ht="21.6" customHeight="1" x14ac:dyDescent="0.25">
      <c r="A953" s="1">
        <f>IFERROR(IF(B953="","",SUBTOTAL(3,$B$9:$B953)),"-")</f>
        <v>945</v>
      </c>
      <c r="B953" s="2" t="s">
        <v>5166</v>
      </c>
      <c r="C953" s="7" t="s">
        <v>5167</v>
      </c>
      <c r="D953" s="3" t="s">
        <v>119</v>
      </c>
      <c r="E953" s="4">
        <v>44835</v>
      </c>
      <c r="F953" s="4">
        <v>44713</v>
      </c>
      <c r="G953" s="8" t="s">
        <v>3704</v>
      </c>
      <c r="H953" s="5">
        <v>44277</v>
      </c>
      <c r="I953" s="3">
        <v>7</v>
      </c>
      <c r="J953" s="3" t="s">
        <v>118</v>
      </c>
      <c r="K953" s="6" t="s">
        <v>106</v>
      </c>
      <c r="L953" s="6" t="s">
        <v>105</v>
      </c>
      <c r="M953" s="3" t="s">
        <v>114</v>
      </c>
      <c r="N953" s="3" t="s">
        <v>5168</v>
      </c>
      <c r="O953" s="3" t="s">
        <v>5169</v>
      </c>
      <c r="P953" s="2" t="s">
        <v>5170</v>
      </c>
      <c r="Q953" s="2" t="s">
        <v>5126</v>
      </c>
      <c r="R953" s="2" t="s">
        <v>5126</v>
      </c>
    </row>
    <row r="954" spans="1:18" ht="21.6" customHeight="1" x14ac:dyDescent="0.25">
      <c r="A954" s="1">
        <f>IFERROR(IF(B954="","",SUBTOTAL(3,$B$9:$B954)),"-")</f>
        <v>946</v>
      </c>
      <c r="B954" s="2" t="s">
        <v>5171</v>
      </c>
      <c r="C954" s="7" t="s">
        <v>5172</v>
      </c>
      <c r="D954" s="3" t="s">
        <v>113</v>
      </c>
      <c r="E954" s="4">
        <v>43922</v>
      </c>
      <c r="F954" s="4">
        <v>44621</v>
      </c>
      <c r="G954" s="8" t="s">
        <v>135</v>
      </c>
      <c r="H954" s="5">
        <v>44231</v>
      </c>
      <c r="I954" s="3">
        <v>9</v>
      </c>
      <c r="J954" s="3" t="s">
        <v>120</v>
      </c>
      <c r="K954" s="6" t="s">
        <v>106</v>
      </c>
      <c r="L954" s="6" t="s">
        <v>105</v>
      </c>
      <c r="M954" s="3" t="s">
        <v>112</v>
      </c>
      <c r="N954" s="3" t="s">
        <v>5173</v>
      </c>
      <c r="O954" s="3" t="s">
        <v>5174</v>
      </c>
      <c r="P954" s="2" t="s">
        <v>5175</v>
      </c>
      <c r="Q954" s="2" t="s">
        <v>5126</v>
      </c>
      <c r="R954" s="2" t="s">
        <v>5176</v>
      </c>
    </row>
    <row r="955" spans="1:18" ht="21.6" customHeight="1" x14ac:dyDescent="0.25">
      <c r="A955" s="1">
        <f>IFERROR(IF(B955="","",SUBTOTAL(3,$B$9:$B955)),"-")</f>
        <v>947</v>
      </c>
      <c r="B955" s="2" t="s">
        <v>5177</v>
      </c>
      <c r="C955" s="7" t="s">
        <v>5178</v>
      </c>
      <c r="D955" s="3" t="s">
        <v>115</v>
      </c>
      <c r="E955" s="4">
        <v>43922</v>
      </c>
      <c r="F955" s="4">
        <v>44621</v>
      </c>
      <c r="G955" s="8" t="s">
        <v>136</v>
      </c>
      <c r="H955" s="5">
        <v>44508</v>
      </c>
      <c r="I955" s="3">
        <v>8</v>
      </c>
      <c r="J955" s="3" t="s">
        <v>107</v>
      </c>
      <c r="K955" s="6" t="s">
        <v>104</v>
      </c>
      <c r="L955" s="6" t="s">
        <v>105</v>
      </c>
      <c r="M955" s="3" t="s">
        <v>125</v>
      </c>
      <c r="N955" s="3" t="s">
        <v>5179</v>
      </c>
      <c r="O955" s="3" t="s">
        <v>5180</v>
      </c>
      <c r="P955" s="2" t="s">
        <v>5181</v>
      </c>
      <c r="Q955" s="2" t="s">
        <v>5126</v>
      </c>
      <c r="R955" s="2" t="s">
        <v>5176</v>
      </c>
    </row>
    <row r="956" spans="1:18" ht="21.6" customHeight="1" x14ac:dyDescent="0.25">
      <c r="A956" s="1">
        <f>IFERROR(IF(B956="","",SUBTOTAL(3,$B$9:$B956)),"-")</f>
        <v>948</v>
      </c>
      <c r="B956" s="2" t="s">
        <v>5182</v>
      </c>
      <c r="C956" s="7" t="s">
        <v>5183</v>
      </c>
      <c r="D956" s="3" t="s">
        <v>110</v>
      </c>
      <c r="E956" s="4">
        <v>43374</v>
      </c>
      <c r="F956" s="4">
        <v>44682</v>
      </c>
      <c r="G956" s="8" t="s">
        <v>137</v>
      </c>
      <c r="H956" s="5">
        <v>43833</v>
      </c>
      <c r="I956" s="3">
        <v>8</v>
      </c>
      <c r="J956" s="3" t="s">
        <v>118</v>
      </c>
      <c r="K956" s="6" t="s">
        <v>104</v>
      </c>
      <c r="L956" s="6" t="s">
        <v>105</v>
      </c>
      <c r="M956" s="3" t="s">
        <v>125</v>
      </c>
      <c r="N956" s="3" t="s">
        <v>5184</v>
      </c>
      <c r="O956" s="3" t="s">
        <v>5185</v>
      </c>
      <c r="P956" s="2" t="s">
        <v>5186</v>
      </c>
      <c r="Q956" s="2" t="s">
        <v>5126</v>
      </c>
      <c r="R956" s="2" t="s">
        <v>5176</v>
      </c>
    </row>
    <row r="957" spans="1:18" ht="21.6" customHeight="1" x14ac:dyDescent="0.25">
      <c r="A957" s="1">
        <f>IFERROR(IF(B957="","",SUBTOTAL(3,$B$9:$B957)),"-")</f>
        <v>949</v>
      </c>
      <c r="B957" s="2" t="s">
        <v>5187</v>
      </c>
      <c r="C957" s="7" t="s">
        <v>5188</v>
      </c>
      <c r="D957" s="3" t="s">
        <v>110</v>
      </c>
      <c r="E957" s="4">
        <v>44652</v>
      </c>
      <c r="F957" s="4">
        <v>45108</v>
      </c>
      <c r="G957" s="8" t="s">
        <v>138</v>
      </c>
      <c r="H957" s="5">
        <v>44747</v>
      </c>
      <c r="I957" s="3">
        <v>8</v>
      </c>
      <c r="J957" s="3" t="s">
        <v>107</v>
      </c>
      <c r="K957" s="6" t="s">
        <v>106</v>
      </c>
      <c r="L957" s="6" t="s">
        <v>105</v>
      </c>
      <c r="M957" s="3" t="s">
        <v>125</v>
      </c>
      <c r="N957" s="3" t="s">
        <v>5189</v>
      </c>
      <c r="O957" s="3" t="s">
        <v>5190</v>
      </c>
      <c r="P957" s="2" t="s">
        <v>5191</v>
      </c>
      <c r="Q957" s="2" t="s">
        <v>5126</v>
      </c>
      <c r="R957" s="2" t="s">
        <v>5176</v>
      </c>
    </row>
    <row r="958" spans="1:18" ht="21.6" customHeight="1" x14ac:dyDescent="0.25">
      <c r="A958" s="1">
        <f>IFERROR(IF(B958="","",SUBTOTAL(3,$B$9:$B958)),"-")</f>
        <v>950</v>
      </c>
      <c r="B958" s="2" t="s">
        <v>5192</v>
      </c>
      <c r="C958" s="7" t="s">
        <v>5193</v>
      </c>
      <c r="D958" s="3" t="s">
        <v>110</v>
      </c>
      <c r="E958" s="4">
        <v>44105</v>
      </c>
      <c r="F958" s="4">
        <v>44927</v>
      </c>
      <c r="G958" s="8" t="s">
        <v>134</v>
      </c>
      <c r="H958" s="5">
        <v>43647</v>
      </c>
      <c r="I958" s="3">
        <v>8</v>
      </c>
      <c r="J958" s="3" t="s">
        <v>120</v>
      </c>
      <c r="K958" s="6" t="s">
        <v>104</v>
      </c>
      <c r="L958" s="6" t="s">
        <v>105</v>
      </c>
      <c r="M958" s="3" t="s">
        <v>125</v>
      </c>
      <c r="N958" s="3" t="s">
        <v>5194</v>
      </c>
      <c r="O958" s="3" t="s">
        <v>5195</v>
      </c>
      <c r="P958" s="2" t="s">
        <v>5196</v>
      </c>
      <c r="Q958" s="2" t="s">
        <v>5126</v>
      </c>
      <c r="R958" s="2" t="s">
        <v>5176</v>
      </c>
    </row>
    <row r="959" spans="1:18" ht="21.6" customHeight="1" x14ac:dyDescent="0.25">
      <c r="A959" s="1">
        <f>IFERROR(IF(B959="","",SUBTOTAL(3,$B$9:$B959)),"-")</f>
        <v>951</v>
      </c>
      <c r="B959" s="2" t="s">
        <v>5197</v>
      </c>
      <c r="C959" s="7" t="s">
        <v>5198</v>
      </c>
      <c r="D959" s="3" t="s">
        <v>115</v>
      </c>
      <c r="E959" s="4">
        <v>43922</v>
      </c>
      <c r="F959" s="4">
        <v>45078</v>
      </c>
      <c r="G959" s="8" t="s">
        <v>117</v>
      </c>
      <c r="H959" s="5">
        <v>44269</v>
      </c>
      <c r="I959" s="3">
        <v>5</v>
      </c>
      <c r="J959" s="3" t="s">
        <v>1440</v>
      </c>
      <c r="K959" s="6" t="s">
        <v>106</v>
      </c>
      <c r="L959" s="6" t="s">
        <v>105</v>
      </c>
      <c r="M959" s="3" t="s">
        <v>114</v>
      </c>
      <c r="N959" s="3" t="s">
        <v>5199</v>
      </c>
      <c r="O959" s="3" t="s">
        <v>5200</v>
      </c>
      <c r="P959" s="2" t="s">
        <v>5201</v>
      </c>
      <c r="Q959" s="2" t="s">
        <v>5126</v>
      </c>
      <c r="R959" s="2" t="s">
        <v>5176</v>
      </c>
    </row>
    <row r="960" spans="1:18" ht="21.6" customHeight="1" x14ac:dyDescent="0.25">
      <c r="A960" s="1">
        <f>IFERROR(IF(B960="","",SUBTOTAL(3,$B$9:$B960)),"-")</f>
        <v>952</v>
      </c>
      <c r="B960" s="2" t="s">
        <v>5202</v>
      </c>
      <c r="C960" s="7" t="s">
        <v>5203</v>
      </c>
      <c r="D960" s="3" t="s">
        <v>113</v>
      </c>
      <c r="E960" s="4">
        <v>45017</v>
      </c>
      <c r="F960" s="4">
        <v>44927</v>
      </c>
      <c r="G960" s="8" t="s">
        <v>135</v>
      </c>
      <c r="H960" s="5">
        <v>44130</v>
      </c>
      <c r="I960" s="3">
        <v>9</v>
      </c>
      <c r="J960" s="3" t="s">
        <v>107</v>
      </c>
      <c r="K960" s="6" t="s">
        <v>104</v>
      </c>
      <c r="L960" s="6" t="s">
        <v>105</v>
      </c>
      <c r="M960" s="3" t="s">
        <v>112</v>
      </c>
      <c r="N960" s="3" t="s">
        <v>5204</v>
      </c>
      <c r="O960" s="3" t="s">
        <v>5205</v>
      </c>
      <c r="P960" s="2" t="s">
        <v>5206</v>
      </c>
      <c r="Q960" s="2" t="s">
        <v>5126</v>
      </c>
      <c r="R960" s="2" t="s">
        <v>5207</v>
      </c>
    </row>
    <row r="961" spans="1:18" ht="21.6" customHeight="1" x14ac:dyDescent="0.25">
      <c r="A961" s="1">
        <f>IFERROR(IF(B961="","",SUBTOTAL(3,$B$9:$B961)),"-")</f>
        <v>953</v>
      </c>
      <c r="B961" s="2" t="s">
        <v>5208</v>
      </c>
      <c r="C961" s="7" t="s">
        <v>5209</v>
      </c>
      <c r="D961" s="3" t="s">
        <v>115</v>
      </c>
      <c r="E961" s="4">
        <v>45017</v>
      </c>
      <c r="F961" s="4">
        <v>45017</v>
      </c>
      <c r="G961" s="8" t="s">
        <v>136</v>
      </c>
      <c r="H961" s="5">
        <v>44231</v>
      </c>
      <c r="I961" s="3">
        <v>8</v>
      </c>
      <c r="J961" s="3" t="s">
        <v>107</v>
      </c>
      <c r="K961" s="6" t="s">
        <v>104</v>
      </c>
      <c r="L961" s="6" t="s">
        <v>105</v>
      </c>
      <c r="M961" s="3" t="s">
        <v>125</v>
      </c>
      <c r="N961" s="3" t="s">
        <v>5210</v>
      </c>
      <c r="O961" s="3" t="s">
        <v>5211</v>
      </c>
      <c r="P961" s="2" t="s">
        <v>5212</v>
      </c>
      <c r="Q961" s="2" t="s">
        <v>5126</v>
      </c>
      <c r="R961" s="2" t="s">
        <v>5207</v>
      </c>
    </row>
    <row r="962" spans="1:18" ht="21.6" customHeight="1" x14ac:dyDescent="0.25">
      <c r="A962" s="1">
        <f>IFERROR(IF(B962="","",SUBTOTAL(3,$B$9:$B962)),"-")</f>
        <v>954</v>
      </c>
      <c r="B962" s="2" t="s">
        <v>5213</v>
      </c>
      <c r="C962" s="7" t="s">
        <v>5214</v>
      </c>
      <c r="D962" s="3" t="s">
        <v>113</v>
      </c>
      <c r="E962" s="4">
        <v>42644</v>
      </c>
      <c r="F962" s="4">
        <v>44652</v>
      </c>
      <c r="G962" s="8" t="s">
        <v>137</v>
      </c>
      <c r="H962" s="5">
        <v>43187</v>
      </c>
      <c r="I962" s="3">
        <v>8</v>
      </c>
      <c r="J962" s="3" t="s">
        <v>107</v>
      </c>
      <c r="K962" s="6" t="s">
        <v>104</v>
      </c>
      <c r="L962" s="6" t="s">
        <v>105</v>
      </c>
      <c r="M962" s="3" t="s">
        <v>125</v>
      </c>
      <c r="N962" s="3" t="s">
        <v>5215</v>
      </c>
      <c r="O962" s="3" t="s">
        <v>5216</v>
      </c>
      <c r="P962" s="2" t="s">
        <v>5217</v>
      </c>
      <c r="Q962" s="2" t="s">
        <v>5126</v>
      </c>
      <c r="R962" s="2" t="s">
        <v>5207</v>
      </c>
    </row>
    <row r="963" spans="1:18" ht="21.6" customHeight="1" x14ac:dyDescent="0.25">
      <c r="A963" s="1">
        <f>IFERROR(IF(B963="","",SUBTOTAL(3,$B$9:$B963)),"-")</f>
        <v>955</v>
      </c>
      <c r="B963" s="2" t="s">
        <v>5218</v>
      </c>
      <c r="C963" s="7" t="s">
        <v>5219</v>
      </c>
      <c r="D963" s="3" t="s">
        <v>115</v>
      </c>
      <c r="E963" s="4">
        <v>43922</v>
      </c>
      <c r="F963" s="4">
        <v>45292</v>
      </c>
      <c r="G963" s="8" t="s">
        <v>138</v>
      </c>
      <c r="H963" s="5">
        <v>43218</v>
      </c>
      <c r="I963" s="3">
        <v>8</v>
      </c>
      <c r="J963" s="3" t="s">
        <v>111</v>
      </c>
      <c r="K963" s="6" t="s">
        <v>104</v>
      </c>
      <c r="L963" s="6" t="s">
        <v>105</v>
      </c>
      <c r="M963" s="3" t="s">
        <v>125</v>
      </c>
      <c r="N963" s="3" t="s">
        <v>5220</v>
      </c>
      <c r="O963" s="3" t="s">
        <v>5221</v>
      </c>
      <c r="P963" s="2" t="s">
        <v>5222</v>
      </c>
      <c r="Q963" s="2" t="s">
        <v>5126</v>
      </c>
      <c r="R963" s="2" t="s">
        <v>5207</v>
      </c>
    </row>
    <row r="964" spans="1:18" ht="21.6" customHeight="1" x14ac:dyDescent="0.25">
      <c r="A964" s="1">
        <f>IFERROR(IF(B964="","",SUBTOTAL(3,$B$9:$B964)),"-")</f>
        <v>956</v>
      </c>
      <c r="B964" s="2" t="s">
        <v>5223</v>
      </c>
      <c r="C964" s="7" t="s">
        <v>5224</v>
      </c>
      <c r="D964" s="3" t="s">
        <v>113</v>
      </c>
      <c r="E964" s="4">
        <v>45017</v>
      </c>
      <c r="F964" s="4">
        <v>44621</v>
      </c>
      <c r="G964" s="8" t="s">
        <v>134</v>
      </c>
      <c r="H964" s="5">
        <v>44351</v>
      </c>
      <c r="I964" s="3">
        <v>8</v>
      </c>
      <c r="J964" s="3" t="s">
        <v>103</v>
      </c>
      <c r="K964" s="6" t="s">
        <v>106</v>
      </c>
      <c r="L964" s="6" t="s">
        <v>105</v>
      </c>
      <c r="M964" s="3" t="s">
        <v>125</v>
      </c>
      <c r="N964" s="3" t="s">
        <v>5225</v>
      </c>
      <c r="O964" s="3" t="s">
        <v>5226</v>
      </c>
      <c r="P964" s="2" t="s">
        <v>5227</v>
      </c>
      <c r="Q964" s="2" t="s">
        <v>5126</v>
      </c>
      <c r="R964" s="2" t="s">
        <v>5207</v>
      </c>
    </row>
    <row r="965" spans="1:18" ht="21.6" customHeight="1" x14ac:dyDescent="0.25">
      <c r="A965" s="1">
        <f>IFERROR(IF(B965="","",SUBTOTAL(3,$B$9:$B965)),"-")</f>
        <v>957</v>
      </c>
      <c r="B965" s="2" t="s">
        <v>5228</v>
      </c>
      <c r="C965" s="7" t="s">
        <v>5229</v>
      </c>
      <c r="D965" s="3" t="s">
        <v>122</v>
      </c>
      <c r="E965" s="4">
        <v>43009</v>
      </c>
      <c r="F965" s="4">
        <v>44621</v>
      </c>
      <c r="G965" s="8" t="s">
        <v>135</v>
      </c>
      <c r="H965" s="5">
        <v>44470</v>
      </c>
      <c r="I965" s="3">
        <v>9</v>
      </c>
      <c r="J965" s="3" t="s">
        <v>107</v>
      </c>
      <c r="K965" s="6" t="s">
        <v>106</v>
      </c>
      <c r="L965" s="6" t="s">
        <v>105</v>
      </c>
      <c r="M965" s="3" t="s">
        <v>112</v>
      </c>
      <c r="N965" s="3" t="s">
        <v>5230</v>
      </c>
      <c r="O965" s="3" t="s">
        <v>5231</v>
      </c>
      <c r="P965" s="2" t="s">
        <v>5232</v>
      </c>
      <c r="Q965" s="2" t="s">
        <v>5126</v>
      </c>
      <c r="R965" s="2" t="s">
        <v>5233</v>
      </c>
    </row>
    <row r="966" spans="1:18" ht="21.6" customHeight="1" x14ac:dyDescent="0.25">
      <c r="A966" s="1">
        <f>IFERROR(IF(B966="","",SUBTOTAL(3,$B$9:$B966)),"-")</f>
        <v>958</v>
      </c>
      <c r="B966" s="2" t="s">
        <v>5234</v>
      </c>
      <c r="C966" s="7" t="s">
        <v>5235</v>
      </c>
      <c r="D966" s="3" t="s">
        <v>115</v>
      </c>
      <c r="E966" s="4">
        <v>45017</v>
      </c>
      <c r="F966" s="4">
        <v>44927</v>
      </c>
      <c r="G966" s="8" t="s">
        <v>137</v>
      </c>
      <c r="H966" s="5">
        <v>44810</v>
      </c>
      <c r="I966" s="3">
        <v>8</v>
      </c>
      <c r="J966" s="3" t="s">
        <v>120</v>
      </c>
      <c r="K966" s="6" t="s">
        <v>104</v>
      </c>
      <c r="L966" s="6" t="s">
        <v>105</v>
      </c>
      <c r="M966" s="3" t="s">
        <v>125</v>
      </c>
      <c r="N966" s="3" t="s">
        <v>5236</v>
      </c>
      <c r="O966" s="3" t="s">
        <v>5237</v>
      </c>
      <c r="P966" s="2" t="s">
        <v>5238</v>
      </c>
      <c r="Q966" s="2" t="s">
        <v>5126</v>
      </c>
      <c r="R966" s="2" t="s">
        <v>5233</v>
      </c>
    </row>
    <row r="967" spans="1:18" ht="21.6" customHeight="1" x14ac:dyDescent="0.25">
      <c r="A967" s="1">
        <f>IFERROR(IF(B967="","",SUBTOTAL(3,$B$9:$B967)),"-")</f>
        <v>959</v>
      </c>
      <c r="B967" s="2" t="s">
        <v>5239</v>
      </c>
      <c r="C967" s="7" t="s">
        <v>5240</v>
      </c>
      <c r="D967" s="3" t="s">
        <v>110</v>
      </c>
      <c r="E967" s="4">
        <v>44652</v>
      </c>
      <c r="F967" s="4">
        <v>45108</v>
      </c>
      <c r="G967" s="8" t="s">
        <v>138</v>
      </c>
      <c r="H967" s="5">
        <v>44747</v>
      </c>
      <c r="I967" s="3">
        <v>8</v>
      </c>
      <c r="J967" s="3" t="s">
        <v>107</v>
      </c>
      <c r="K967" s="6" t="s">
        <v>106</v>
      </c>
      <c r="L967" s="6" t="s">
        <v>105</v>
      </c>
      <c r="M967" s="3" t="s">
        <v>125</v>
      </c>
      <c r="N967" s="3" t="s">
        <v>5241</v>
      </c>
      <c r="O967" s="3" t="s">
        <v>5242</v>
      </c>
      <c r="P967" s="2" t="s">
        <v>5243</v>
      </c>
      <c r="Q967" s="2" t="s">
        <v>5126</v>
      </c>
      <c r="R967" s="2" t="s">
        <v>5233</v>
      </c>
    </row>
    <row r="968" spans="1:18" ht="21.6" customHeight="1" x14ac:dyDescent="0.25">
      <c r="A968" s="1">
        <f>IFERROR(IF(B968="","",SUBTOTAL(3,$B$9:$B968)),"-")</f>
        <v>960</v>
      </c>
      <c r="B968" s="2" t="s">
        <v>5244</v>
      </c>
      <c r="C968" s="7" t="s">
        <v>5245</v>
      </c>
      <c r="D968" s="3" t="s">
        <v>115</v>
      </c>
      <c r="E968" s="4">
        <v>44652</v>
      </c>
      <c r="F968" s="4">
        <v>45292</v>
      </c>
      <c r="G968" s="8" t="s">
        <v>134</v>
      </c>
      <c r="H968" s="5">
        <v>44810</v>
      </c>
      <c r="I968" s="3">
        <v>8</v>
      </c>
      <c r="J968" s="3" t="s">
        <v>120</v>
      </c>
      <c r="K968" s="6" t="s">
        <v>106</v>
      </c>
      <c r="L968" s="6" t="s">
        <v>105</v>
      </c>
      <c r="M968" s="3" t="s">
        <v>125</v>
      </c>
      <c r="N968" s="3" t="s">
        <v>5246</v>
      </c>
      <c r="O968" s="3" t="s">
        <v>5247</v>
      </c>
      <c r="P968" s="2" t="s">
        <v>5248</v>
      </c>
      <c r="Q968" s="2" t="s">
        <v>5126</v>
      </c>
      <c r="R968" s="2" t="s">
        <v>5233</v>
      </c>
    </row>
    <row r="969" spans="1:18" ht="21.6" customHeight="1" x14ac:dyDescent="0.25">
      <c r="A969" s="1">
        <f>IFERROR(IF(B969="","",SUBTOTAL(3,$B$9:$B969)),"-")</f>
        <v>961</v>
      </c>
      <c r="B969" s="2" t="s">
        <v>5249</v>
      </c>
      <c r="C969" s="7" t="s">
        <v>5250</v>
      </c>
      <c r="D969" s="3" t="s">
        <v>113</v>
      </c>
      <c r="E969" s="4">
        <v>43556</v>
      </c>
      <c r="F969" s="4">
        <v>44986</v>
      </c>
      <c r="G969" s="8" t="s">
        <v>135</v>
      </c>
      <c r="H969" s="5">
        <v>44445</v>
      </c>
      <c r="I969" s="3">
        <v>9</v>
      </c>
      <c r="J969" s="3" t="s">
        <v>107</v>
      </c>
      <c r="K969" s="6" t="s">
        <v>104</v>
      </c>
      <c r="L969" s="6" t="s">
        <v>105</v>
      </c>
      <c r="M969" s="3" t="s">
        <v>112</v>
      </c>
      <c r="N969" s="3" t="s">
        <v>5251</v>
      </c>
      <c r="O969" s="3" t="s">
        <v>5252</v>
      </c>
      <c r="P969" s="2" t="s">
        <v>5253</v>
      </c>
      <c r="Q969" s="2" t="s">
        <v>5126</v>
      </c>
      <c r="R969" s="2" t="s">
        <v>5254</v>
      </c>
    </row>
    <row r="970" spans="1:18" ht="21.6" customHeight="1" x14ac:dyDescent="0.25">
      <c r="A970" s="1">
        <f>IFERROR(IF(B970="","",SUBTOTAL(3,$B$9:$B970)),"-")</f>
        <v>962</v>
      </c>
      <c r="B970" s="2" t="s">
        <v>5255</v>
      </c>
      <c r="C970" s="7" t="s">
        <v>5256</v>
      </c>
      <c r="D970" s="3" t="s">
        <v>122</v>
      </c>
      <c r="E970" s="4">
        <v>44470</v>
      </c>
      <c r="F970" s="4">
        <v>44896</v>
      </c>
      <c r="G970" s="8" t="s">
        <v>136</v>
      </c>
      <c r="H970" s="5">
        <v>44711</v>
      </c>
      <c r="I970" s="3">
        <v>8</v>
      </c>
      <c r="J970" s="3" t="s">
        <v>111</v>
      </c>
      <c r="K970" s="6" t="s">
        <v>106</v>
      </c>
      <c r="L970" s="6" t="s">
        <v>105</v>
      </c>
      <c r="M970" s="3" t="s">
        <v>125</v>
      </c>
      <c r="N970" s="3" t="s">
        <v>5257</v>
      </c>
      <c r="O970" s="3" t="s">
        <v>5258</v>
      </c>
      <c r="P970" s="2" t="s">
        <v>5259</v>
      </c>
      <c r="Q970" s="2" t="s">
        <v>5126</v>
      </c>
      <c r="R970" s="2" t="s">
        <v>5254</v>
      </c>
    </row>
    <row r="971" spans="1:18" ht="21.6" customHeight="1" x14ac:dyDescent="0.25">
      <c r="A971" s="1">
        <f>IFERROR(IF(B971="","",SUBTOTAL(3,$B$9:$B971)),"-")</f>
        <v>963</v>
      </c>
      <c r="B971" s="2" t="s">
        <v>5260</v>
      </c>
      <c r="C971" s="7" t="s">
        <v>5261</v>
      </c>
      <c r="D971" s="3" t="s">
        <v>110</v>
      </c>
      <c r="E971" s="4">
        <v>43374</v>
      </c>
      <c r="F971" s="4">
        <v>44927</v>
      </c>
      <c r="G971" s="8" t="s">
        <v>137</v>
      </c>
      <c r="H971" s="5">
        <v>44200</v>
      </c>
      <c r="I971" s="3">
        <v>8</v>
      </c>
      <c r="J971" s="3" t="s">
        <v>120</v>
      </c>
      <c r="K971" s="6" t="s">
        <v>104</v>
      </c>
      <c r="L971" s="6" t="s">
        <v>105</v>
      </c>
      <c r="M971" s="3" t="s">
        <v>125</v>
      </c>
      <c r="N971" s="3" t="s">
        <v>5262</v>
      </c>
      <c r="O971" s="3" t="s">
        <v>5263</v>
      </c>
      <c r="P971" s="2" t="s">
        <v>5264</v>
      </c>
      <c r="Q971" s="2" t="s">
        <v>5126</v>
      </c>
      <c r="R971" s="2" t="s">
        <v>5254</v>
      </c>
    </row>
    <row r="972" spans="1:18" ht="21.6" customHeight="1" x14ac:dyDescent="0.25">
      <c r="A972" s="1">
        <f>IFERROR(IF(B972="","",SUBTOTAL(3,$B$9:$B972)),"-")</f>
        <v>964</v>
      </c>
      <c r="B972" s="2" t="s">
        <v>5265</v>
      </c>
      <c r="C972" s="7" t="s">
        <v>5266</v>
      </c>
      <c r="D972" s="3" t="s">
        <v>115</v>
      </c>
      <c r="E972" s="4">
        <v>44105</v>
      </c>
      <c r="F972" s="4">
        <v>44682</v>
      </c>
      <c r="G972" s="8" t="s">
        <v>134</v>
      </c>
      <c r="H972" s="5">
        <v>44200</v>
      </c>
      <c r="I972" s="3">
        <v>8</v>
      </c>
      <c r="J972" s="3" t="s">
        <v>107</v>
      </c>
      <c r="K972" s="6" t="s">
        <v>104</v>
      </c>
      <c r="L972" s="6" t="s">
        <v>105</v>
      </c>
      <c r="M972" s="3" t="s">
        <v>125</v>
      </c>
      <c r="N972" s="3" t="s">
        <v>5267</v>
      </c>
      <c r="O972" s="3" t="s">
        <v>5268</v>
      </c>
      <c r="P972" s="2" t="s">
        <v>5269</v>
      </c>
      <c r="Q972" s="2" t="s">
        <v>5126</v>
      </c>
      <c r="R972" s="2" t="s">
        <v>5254</v>
      </c>
    </row>
    <row r="973" spans="1:18" ht="21.6" customHeight="1" x14ac:dyDescent="0.25">
      <c r="A973" s="1">
        <f>IFERROR(IF(B973="","",SUBTOTAL(3,$B$9:$B973)),"-")</f>
        <v>965</v>
      </c>
      <c r="B973" s="2" t="s">
        <v>5270</v>
      </c>
      <c r="C973" s="7" t="s">
        <v>5271</v>
      </c>
      <c r="D973" s="3" t="s">
        <v>110</v>
      </c>
      <c r="E973" s="4">
        <v>45200</v>
      </c>
      <c r="F973" s="4">
        <v>44774</v>
      </c>
      <c r="G973" s="8" t="s">
        <v>135</v>
      </c>
      <c r="H973" s="5">
        <v>44711</v>
      </c>
      <c r="I973" s="3">
        <v>9</v>
      </c>
      <c r="J973" s="3" t="s">
        <v>111</v>
      </c>
      <c r="K973" s="6" t="s">
        <v>106</v>
      </c>
      <c r="L973" s="6" t="s">
        <v>105</v>
      </c>
      <c r="M973" s="3" t="s">
        <v>112</v>
      </c>
      <c r="N973" s="3" t="s">
        <v>5272</v>
      </c>
      <c r="O973" s="3" t="s">
        <v>5273</v>
      </c>
      <c r="P973" s="2" t="s">
        <v>5274</v>
      </c>
      <c r="Q973" s="2" t="s">
        <v>5126</v>
      </c>
      <c r="R973" s="2" t="s">
        <v>5275</v>
      </c>
    </row>
    <row r="974" spans="1:18" ht="21.6" customHeight="1" x14ac:dyDescent="0.25">
      <c r="A974" s="1">
        <f>IFERROR(IF(B974="","",SUBTOTAL(3,$B$9:$B974)),"-")</f>
        <v>966</v>
      </c>
      <c r="B974" s="2" t="s">
        <v>5276</v>
      </c>
      <c r="C974" s="7" t="s">
        <v>5277</v>
      </c>
      <c r="D974" s="3" t="s">
        <v>110</v>
      </c>
      <c r="E974" s="4">
        <v>43922</v>
      </c>
      <c r="F974" s="4">
        <v>45292</v>
      </c>
      <c r="G974" s="8" t="s">
        <v>136</v>
      </c>
      <c r="H974" s="5">
        <v>44470</v>
      </c>
      <c r="I974" s="3">
        <v>8</v>
      </c>
      <c r="J974" s="3" t="s">
        <v>107</v>
      </c>
      <c r="K974" s="6" t="s">
        <v>104</v>
      </c>
      <c r="L974" s="6" t="s">
        <v>105</v>
      </c>
      <c r="M974" s="3" t="s">
        <v>125</v>
      </c>
      <c r="N974" s="3" t="s">
        <v>5278</v>
      </c>
      <c r="O974" s="3" t="s">
        <v>5279</v>
      </c>
      <c r="P974" s="2" t="s">
        <v>5280</v>
      </c>
      <c r="Q974" s="2" t="s">
        <v>5126</v>
      </c>
      <c r="R974" s="2" t="s">
        <v>5275</v>
      </c>
    </row>
    <row r="975" spans="1:18" ht="21.6" customHeight="1" x14ac:dyDescent="0.25">
      <c r="A975" s="1">
        <f>IFERROR(IF(B975="","",SUBTOTAL(3,$B$9:$B975)),"-")</f>
        <v>967</v>
      </c>
      <c r="B975" s="2" t="s">
        <v>5281</v>
      </c>
      <c r="C975" s="7" t="s">
        <v>5282</v>
      </c>
      <c r="D975" s="3" t="s">
        <v>113</v>
      </c>
      <c r="E975" s="4">
        <v>43009</v>
      </c>
      <c r="F975" s="4">
        <v>44927</v>
      </c>
      <c r="G975" s="8" t="s">
        <v>137</v>
      </c>
      <c r="H975" s="5">
        <v>44711</v>
      </c>
      <c r="I975" s="3">
        <v>8</v>
      </c>
      <c r="J975" s="3" t="s">
        <v>107</v>
      </c>
      <c r="K975" s="6" t="s">
        <v>104</v>
      </c>
      <c r="L975" s="6" t="s">
        <v>105</v>
      </c>
      <c r="M975" s="3" t="s">
        <v>125</v>
      </c>
      <c r="N975" s="3" t="s">
        <v>5283</v>
      </c>
      <c r="O975" s="3" t="s">
        <v>5284</v>
      </c>
      <c r="P975" s="2" t="s">
        <v>5285</v>
      </c>
      <c r="Q975" s="2" t="s">
        <v>5126</v>
      </c>
      <c r="R975" s="2" t="s">
        <v>5275</v>
      </c>
    </row>
    <row r="976" spans="1:18" ht="21.6" customHeight="1" x14ac:dyDescent="0.25">
      <c r="A976" s="1">
        <f>IFERROR(IF(B976="","",SUBTOTAL(3,$B$9:$B976)),"-")</f>
        <v>968</v>
      </c>
      <c r="B976" s="2" t="s">
        <v>5286</v>
      </c>
      <c r="C976" s="7" t="s">
        <v>5287</v>
      </c>
      <c r="D976" s="3" t="s">
        <v>110</v>
      </c>
      <c r="E976" s="4">
        <v>43739</v>
      </c>
      <c r="F976" s="4">
        <v>44927</v>
      </c>
      <c r="G976" s="8" t="s">
        <v>138</v>
      </c>
      <c r="H976" s="5">
        <v>44470</v>
      </c>
      <c r="I976" s="3">
        <v>8</v>
      </c>
      <c r="J976" s="3" t="s">
        <v>107</v>
      </c>
      <c r="K976" s="6" t="s">
        <v>106</v>
      </c>
      <c r="L976" s="6" t="s">
        <v>105</v>
      </c>
      <c r="M976" s="3" t="s">
        <v>125</v>
      </c>
      <c r="N976" s="3" t="s">
        <v>5288</v>
      </c>
      <c r="O976" s="3" t="s">
        <v>5289</v>
      </c>
      <c r="P976" s="2" t="s">
        <v>5290</v>
      </c>
      <c r="Q976" s="2" t="s">
        <v>5126</v>
      </c>
      <c r="R976" s="2" t="s">
        <v>5275</v>
      </c>
    </row>
    <row r="977" spans="1:18" ht="21.6" customHeight="1" x14ac:dyDescent="0.25">
      <c r="A977" s="1">
        <f>IFERROR(IF(B977="","",SUBTOTAL(3,$B$9:$B977)),"-")</f>
        <v>969</v>
      </c>
      <c r="B977" s="2" t="s">
        <v>5291</v>
      </c>
      <c r="C977" s="7" t="s">
        <v>5292</v>
      </c>
      <c r="D977" s="3" t="s">
        <v>582</v>
      </c>
      <c r="E977" s="4">
        <v>43374</v>
      </c>
      <c r="F977" s="4">
        <v>44958</v>
      </c>
      <c r="G977" s="8" t="s">
        <v>117</v>
      </c>
      <c r="H977" s="5">
        <v>44565</v>
      </c>
      <c r="I977" s="3">
        <v>5</v>
      </c>
      <c r="J977" s="3" t="s">
        <v>118</v>
      </c>
      <c r="K977" s="6" t="s">
        <v>104</v>
      </c>
      <c r="L977" s="6" t="s">
        <v>105</v>
      </c>
      <c r="M977" s="3" t="s">
        <v>114</v>
      </c>
      <c r="N977" s="3" t="s">
        <v>5293</v>
      </c>
      <c r="O977" s="3" t="s">
        <v>5294</v>
      </c>
      <c r="P977" s="2" t="s">
        <v>5295</v>
      </c>
      <c r="Q977" s="2" t="s">
        <v>5126</v>
      </c>
      <c r="R977" s="2" t="s">
        <v>5275</v>
      </c>
    </row>
    <row r="978" spans="1:18" ht="21.6" customHeight="1" x14ac:dyDescent="0.25">
      <c r="A978" s="1">
        <f>IFERROR(IF(B978="","",SUBTOTAL(3,$B$9:$B978)),"-")</f>
        <v>970</v>
      </c>
      <c r="B978" s="2" t="s">
        <v>5296</v>
      </c>
      <c r="C978" s="7" t="s">
        <v>5297</v>
      </c>
      <c r="D978" s="3" t="s">
        <v>110</v>
      </c>
      <c r="E978" s="4">
        <v>44105</v>
      </c>
      <c r="F978" s="4">
        <v>44713</v>
      </c>
      <c r="G978" s="8" t="s">
        <v>135</v>
      </c>
      <c r="H978" s="5">
        <v>44130</v>
      </c>
      <c r="I978" s="3">
        <v>9</v>
      </c>
      <c r="J978" s="3" t="s">
        <v>111</v>
      </c>
      <c r="K978" s="6" t="s">
        <v>104</v>
      </c>
      <c r="L978" s="6" t="s">
        <v>105</v>
      </c>
      <c r="M978" s="3" t="s">
        <v>112</v>
      </c>
      <c r="N978" s="3" t="s">
        <v>5298</v>
      </c>
      <c r="O978" s="3" t="s">
        <v>5299</v>
      </c>
      <c r="P978" s="2" t="s">
        <v>5300</v>
      </c>
      <c r="Q978" s="2" t="s">
        <v>5126</v>
      </c>
      <c r="R978" s="2" t="s">
        <v>5301</v>
      </c>
    </row>
    <row r="979" spans="1:18" ht="21.6" customHeight="1" x14ac:dyDescent="0.25">
      <c r="A979" s="1">
        <f>IFERROR(IF(B979="","",SUBTOTAL(3,$B$9:$B979)),"-")</f>
        <v>971</v>
      </c>
      <c r="B979" s="2" t="s">
        <v>5302</v>
      </c>
      <c r="C979" s="7" t="s">
        <v>5303</v>
      </c>
      <c r="D979" s="3" t="s">
        <v>110</v>
      </c>
      <c r="E979" s="4">
        <v>45017</v>
      </c>
      <c r="F979" s="4">
        <v>45292</v>
      </c>
      <c r="G979" s="8" t="s">
        <v>136</v>
      </c>
      <c r="H979" s="5">
        <v>43707</v>
      </c>
      <c r="I979" s="3">
        <v>8</v>
      </c>
      <c r="J979" s="3" t="s">
        <v>107</v>
      </c>
      <c r="K979" s="6" t="s">
        <v>104</v>
      </c>
      <c r="L979" s="6" t="s">
        <v>105</v>
      </c>
      <c r="M979" s="3" t="s">
        <v>125</v>
      </c>
      <c r="N979" s="3" t="s">
        <v>5304</v>
      </c>
      <c r="O979" s="3" t="s">
        <v>5305</v>
      </c>
      <c r="P979" s="2" t="s">
        <v>5306</v>
      </c>
      <c r="Q979" s="2" t="s">
        <v>5126</v>
      </c>
      <c r="R979" s="2" t="s">
        <v>5301</v>
      </c>
    </row>
    <row r="980" spans="1:18" ht="21.6" customHeight="1" x14ac:dyDescent="0.25">
      <c r="A980" s="1">
        <f>IFERROR(IF(B980="","",SUBTOTAL(3,$B$9:$B980)),"-")</f>
        <v>972</v>
      </c>
      <c r="B980" s="2" t="s">
        <v>5307</v>
      </c>
      <c r="C980" s="7" t="s">
        <v>5308</v>
      </c>
      <c r="D980" s="3" t="s">
        <v>110</v>
      </c>
      <c r="E980" s="4">
        <v>43556</v>
      </c>
      <c r="F980" s="4">
        <v>45261</v>
      </c>
      <c r="G980" s="8" t="s">
        <v>137</v>
      </c>
      <c r="H980" s="5">
        <v>43591</v>
      </c>
      <c r="I980" s="3">
        <v>8</v>
      </c>
      <c r="J980" s="3" t="s">
        <v>111</v>
      </c>
      <c r="K980" s="6" t="s">
        <v>106</v>
      </c>
      <c r="L980" s="6" t="s">
        <v>105</v>
      </c>
      <c r="M980" s="3" t="s">
        <v>125</v>
      </c>
      <c r="N980" s="3" t="s">
        <v>5309</v>
      </c>
      <c r="O980" s="3" t="s">
        <v>5310</v>
      </c>
      <c r="P980" s="2" t="s">
        <v>5311</v>
      </c>
      <c r="Q980" s="2" t="s">
        <v>5126</v>
      </c>
      <c r="R980" s="2" t="s">
        <v>5301</v>
      </c>
    </row>
    <row r="981" spans="1:18" ht="21.6" customHeight="1" x14ac:dyDescent="0.25">
      <c r="A981" s="1">
        <f>IFERROR(IF(B981="","",SUBTOTAL(3,$B$9:$B981)),"-")</f>
        <v>973</v>
      </c>
      <c r="B981" s="2" t="s">
        <v>5312</v>
      </c>
      <c r="C981" s="7" t="s">
        <v>5313</v>
      </c>
      <c r="D981" s="3" t="s">
        <v>113</v>
      </c>
      <c r="E981" s="4">
        <v>42644</v>
      </c>
      <c r="F981" s="4">
        <v>44986</v>
      </c>
      <c r="G981" s="8" t="s">
        <v>138</v>
      </c>
      <c r="H981" s="5">
        <v>44407</v>
      </c>
      <c r="I981" s="3">
        <v>8</v>
      </c>
      <c r="J981" s="3" t="s">
        <v>120</v>
      </c>
      <c r="K981" s="6" t="s">
        <v>106</v>
      </c>
      <c r="L981" s="6" t="s">
        <v>105</v>
      </c>
      <c r="M981" s="3" t="s">
        <v>125</v>
      </c>
      <c r="N981" s="3" t="s">
        <v>5314</v>
      </c>
      <c r="O981" s="3" t="s">
        <v>5315</v>
      </c>
      <c r="P981" s="2" t="s">
        <v>5316</v>
      </c>
      <c r="Q981" s="2" t="s">
        <v>5126</v>
      </c>
      <c r="R981" s="2" t="s">
        <v>5301</v>
      </c>
    </row>
    <row r="982" spans="1:18" ht="21.6" customHeight="1" x14ac:dyDescent="0.25">
      <c r="A982" s="1">
        <f>IFERROR(IF(B982="","",SUBTOTAL(3,$B$9:$B982)),"-")</f>
        <v>974</v>
      </c>
      <c r="B982" s="2" t="s">
        <v>5317</v>
      </c>
      <c r="C982" s="7" t="s">
        <v>5318</v>
      </c>
      <c r="D982" s="3" t="s">
        <v>110</v>
      </c>
      <c r="E982" s="4">
        <v>44105</v>
      </c>
      <c r="F982" s="4">
        <v>44896</v>
      </c>
      <c r="G982" s="8" t="s">
        <v>134</v>
      </c>
      <c r="H982" s="5">
        <v>44130</v>
      </c>
      <c r="I982" s="3">
        <v>8</v>
      </c>
      <c r="J982" s="3" t="s">
        <v>120</v>
      </c>
      <c r="K982" s="6" t="s">
        <v>104</v>
      </c>
      <c r="L982" s="6" t="s">
        <v>105</v>
      </c>
      <c r="M982" s="3" t="s">
        <v>125</v>
      </c>
      <c r="N982" s="3" t="s">
        <v>5319</v>
      </c>
      <c r="O982" s="3" t="s">
        <v>5320</v>
      </c>
      <c r="P982" s="2" t="s">
        <v>5321</v>
      </c>
      <c r="Q982" s="2" t="s">
        <v>5126</v>
      </c>
      <c r="R982" s="2" t="s">
        <v>5301</v>
      </c>
    </row>
    <row r="983" spans="1:18" ht="21.6" customHeight="1" x14ac:dyDescent="0.25">
      <c r="A983" s="1">
        <f>IFERROR(IF(B983="","",SUBTOTAL(3,$B$9:$B983)),"-")</f>
        <v>975</v>
      </c>
      <c r="B983" s="2" t="s">
        <v>5322</v>
      </c>
      <c r="C983" s="7" t="s">
        <v>5323</v>
      </c>
      <c r="D983" s="3" t="s">
        <v>108</v>
      </c>
      <c r="E983" s="4">
        <v>44105</v>
      </c>
      <c r="F983" s="4">
        <v>45200</v>
      </c>
      <c r="G983" s="8" t="s">
        <v>5324</v>
      </c>
      <c r="H983" s="5">
        <v>44711</v>
      </c>
      <c r="I983" s="3">
        <v>13</v>
      </c>
      <c r="J983" s="3" t="s">
        <v>103</v>
      </c>
      <c r="K983" s="6" t="s">
        <v>104</v>
      </c>
      <c r="L983" s="6" t="s">
        <v>105</v>
      </c>
      <c r="M983" s="3" t="s">
        <v>109</v>
      </c>
      <c r="N983" s="3" t="s">
        <v>5325</v>
      </c>
      <c r="O983" s="3" t="s">
        <v>5326</v>
      </c>
      <c r="P983" s="2" t="s">
        <v>5327</v>
      </c>
      <c r="Q983" s="2" t="s">
        <v>5328</v>
      </c>
      <c r="R983" s="2" t="s">
        <v>5328</v>
      </c>
    </row>
    <row r="984" spans="1:18" ht="21.6" customHeight="1" x14ac:dyDescent="0.25">
      <c r="A984" s="1">
        <f>IFERROR(IF(B984="","",SUBTOTAL(3,$B$9:$B984)),"-")</f>
        <v>976</v>
      </c>
      <c r="B984" s="2" t="s">
        <v>5329</v>
      </c>
      <c r="C984" s="7" t="s">
        <v>5330</v>
      </c>
      <c r="D984" s="3" t="s">
        <v>122</v>
      </c>
      <c r="E984" s="4">
        <v>44652</v>
      </c>
      <c r="F984" s="4">
        <v>45017</v>
      </c>
      <c r="G984" s="8" t="s">
        <v>1132</v>
      </c>
      <c r="H984" s="5">
        <v>44105</v>
      </c>
      <c r="I984" s="3">
        <v>9</v>
      </c>
      <c r="J984" s="3" t="s">
        <v>103</v>
      </c>
      <c r="K984" s="6" t="s">
        <v>106</v>
      </c>
      <c r="L984" s="6" t="s">
        <v>105</v>
      </c>
      <c r="M984" s="3" t="s">
        <v>112</v>
      </c>
      <c r="N984" s="3" t="s">
        <v>5331</v>
      </c>
      <c r="O984" s="3" t="s">
        <v>5332</v>
      </c>
      <c r="P984" s="2" t="s">
        <v>5080</v>
      </c>
      <c r="Q984" s="2" t="s">
        <v>5328</v>
      </c>
      <c r="R984" s="2" t="s">
        <v>5328</v>
      </c>
    </row>
    <row r="985" spans="1:18" ht="21.6" customHeight="1" x14ac:dyDescent="0.25">
      <c r="A985" s="1">
        <f>IFERROR(IF(B985="","",SUBTOTAL(3,$B$9:$B985)),"-")</f>
        <v>977</v>
      </c>
      <c r="B985" s="2" t="s">
        <v>5333</v>
      </c>
      <c r="C985" s="7" t="s">
        <v>5334</v>
      </c>
      <c r="D985" s="3" t="s">
        <v>110</v>
      </c>
      <c r="E985" s="4">
        <v>44652</v>
      </c>
      <c r="F985" s="4">
        <v>44805</v>
      </c>
      <c r="G985" s="8" t="s">
        <v>5335</v>
      </c>
      <c r="H985" s="5">
        <v>44280</v>
      </c>
      <c r="I985" s="3">
        <v>8</v>
      </c>
      <c r="J985" s="3" t="s">
        <v>111</v>
      </c>
      <c r="K985" s="6" t="s">
        <v>104</v>
      </c>
      <c r="L985" s="6" t="s">
        <v>105</v>
      </c>
      <c r="M985" s="3" t="s">
        <v>112</v>
      </c>
      <c r="N985" s="3" t="s">
        <v>5336</v>
      </c>
      <c r="O985" s="3" t="s">
        <v>5337</v>
      </c>
      <c r="P985" s="2" t="s">
        <v>5338</v>
      </c>
      <c r="Q985" s="2" t="s">
        <v>5328</v>
      </c>
      <c r="R985" s="2" t="s">
        <v>5328</v>
      </c>
    </row>
    <row r="986" spans="1:18" ht="21.6" customHeight="1" x14ac:dyDescent="0.25">
      <c r="A986" s="1">
        <f>IFERROR(IF(B986="","",SUBTOTAL(3,$B$9:$B986)),"-")</f>
        <v>978</v>
      </c>
      <c r="B986" s="2" t="s">
        <v>5339</v>
      </c>
      <c r="C986" s="7" t="s">
        <v>5340</v>
      </c>
      <c r="D986" s="3" t="s">
        <v>113</v>
      </c>
      <c r="E986" s="4">
        <v>45017</v>
      </c>
      <c r="F986" s="4">
        <v>45261</v>
      </c>
      <c r="G986" s="8" t="s">
        <v>5341</v>
      </c>
      <c r="H986" s="5">
        <v>44747</v>
      </c>
      <c r="I986" s="3">
        <v>8</v>
      </c>
      <c r="J986" s="3" t="s">
        <v>107</v>
      </c>
      <c r="K986" s="6" t="s">
        <v>106</v>
      </c>
      <c r="L986" s="6" t="s">
        <v>105</v>
      </c>
      <c r="M986" s="3" t="s">
        <v>112</v>
      </c>
      <c r="N986" s="3" t="s">
        <v>5342</v>
      </c>
      <c r="O986" s="3" t="s">
        <v>5343</v>
      </c>
      <c r="P986" s="2" t="s">
        <v>5344</v>
      </c>
      <c r="Q986" s="2" t="s">
        <v>5328</v>
      </c>
      <c r="R986" s="2" t="s">
        <v>5328</v>
      </c>
    </row>
    <row r="987" spans="1:18" ht="21.6" customHeight="1" x14ac:dyDescent="0.25">
      <c r="A987" s="1">
        <f>IFERROR(IF(B987="","",SUBTOTAL(3,$B$9:$B987)),"-")</f>
        <v>979</v>
      </c>
      <c r="B987" s="2" t="s">
        <v>5345</v>
      </c>
      <c r="C987" s="7" t="s">
        <v>5346</v>
      </c>
      <c r="D987" s="3" t="s">
        <v>113</v>
      </c>
      <c r="E987" s="4">
        <v>44287</v>
      </c>
      <c r="F987" s="4">
        <v>44593</v>
      </c>
      <c r="G987" s="8" t="s">
        <v>5347</v>
      </c>
      <c r="H987" s="5">
        <v>42891</v>
      </c>
      <c r="I987" s="3">
        <v>8</v>
      </c>
      <c r="J987" s="3" t="s">
        <v>103</v>
      </c>
      <c r="K987" s="6" t="s">
        <v>106</v>
      </c>
      <c r="L987" s="6" t="s">
        <v>105</v>
      </c>
      <c r="M987" s="3" t="s">
        <v>112</v>
      </c>
      <c r="N987" s="3" t="s">
        <v>5348</v>
      </c>
      <c r="O987" s="3" t="s">
        <v>5349</v>
      </c>
      <c r="P987" s="2" t="s">
        <v>5350</v>
      </c>
      <c r="Q987" s="2" t="s">
        <v>5328</v>
      </c>
      <c r="R987" s="2" t="s">
        <v>5328</v>
      </c>
    </row>
    <row r="988" spans="1:18" ht="21.6" customHeight="1" x14ac:dyDescent="0.25">
      <c r="A988" s="1">
        <f>IFERROR(IF(B988="","",SUBTOTAL(3,$B$9:$B988)),"-")</f>
        <v>980</v>
      </c>
      <c r="B988" s="2" t="s">
        <v>5351</v>
      </c>
      <c r="C988" s="7" t="s">
        <v>5352</v>
      </c>
      <c r="D988" s="3" t="s">
        <v>113</v>
      </c>
      <c r="E988" s="4">
        <v>44652</v>
      </c>
      <c r="F988" s="4">
        <v>45292</v>
      </c>
      <c r="G988" s="8" t="s">
        <v>662</v>
      </c>
      <c r="H988" s="5">
        <v>44277</v>
      </c>
      <c r="I988" s="3">
        <v>7</v>
      </c>
      <c r="J988" s="3" t="s">
        <v>107</v>
      </c>
      <c r="K988" s="6" t="s">
        <v>106</v>
      </c>
      <c r="L988" s="6" t="s">
        <v>105</v>
      </c>
      <c r="M988" s="3" t="s">
        <v>114</v>
      </c>
      <c r="N988" s="3" t="s">
        <v>5353</v>
      </c>
      <c r="O988" s="3" t="s">
        <v>5354</v>
      </c>
      <c r="P988" s="2" t="s">
        <v>5355</v>
      </c>
      <c r="Q988" s="2" t="s">
        <v>5328</v>
      </c>
      <c r="R988" s="2" t="s">
        <v>5328</v>
      </c>
    </row>
    <row r="989" spans="1:18" ht="21.6" customHeight="1" x14ac:dyDescent="0.25">
      <c r="A989" s="1">
        <f>IFERROR(IF(B989="","",SUBTOTAL(3,$B$9:$B989)),"-")</f>
        <v>981</v>
      </c>
      <c r="B989" s="2" t="s">
        <v>5356</v>
      </c>
      <c r="C989" s="7" t="s">
        <v>5357</v>
      </c>
      <c r="D989" s="3" t="s">
        <v>115</v>
      </c>
      <c r="E989" s="4">
        <v>45017</v>
      </c>
      <c r="F989" s="4">
        <v>45231</v>
      </c>
      <c r="G989" s="8" t="s">
        <v>121</v>
      </c>
      <c r="H989" s="5">
        <v>44277</v>
      </c>
      <c r="I989" s="3">
        <v>7</v>
      </c>
      <c r="J989" s="3" t="s">
        <v>107</v>
      </c>
      <c r="K989" s="6" t="s">
        <v>104</v>
      </c>
      <c r="L989" s="6" t="s">
        <v>105</v>
      </c>
      <c r="M989" s="3" t="s">
        <v>114</v>
      </c>
      <c r="N989" s="3" t="s">
        <v>5358</v>
      </c>
      <c r="O989" s="3" t="s">
        <v>5359</v>
      </c>
      <c r="P989" s="2" t="s">
        <v>5360</v>
      </c>
      <c r="Q989" s="2" t="s">
        <v>5328</v>
      </c>
      <c r="R989" s="2" t="s">
        <v>5328</v>
      </c>
    </row>
    <row r="990" spans="1:18" ht="21.6" customHeight="1" x14ac:dyDescent="0.25">
      <c r="A990" s="1">
        <f>IFERROR(IF(B990="","",SUBTOTAL(3,$B$9:$B990)),"-")</f>
        <v>982</v>
      </c>
      <c r="B990" s="2" t="s">
        <v>5361</v>
      </c>
      <c r="C990" s="7" t="s">
        <v>5362</v>
      </c>
      <c r="D990" s="3" t="s">
        <v>582</v>
      </c>
      <c r="E990" s="4">
        <v>43922</v>
      </c>
      <c r="F990" s="4">
        <v>44593</v>
      </c>
      <c r="G990" s="8" t="s">
        <v>689</v>
      </c>
      <c r="H990" s="5">
        <v>44277</v>
      </c>
      <c r="I990" s="3">
        <v>5</v>
      </c>
      <c r="J990" s="3" t="s">
        <v>118</v>
      </c>
      <c r="K990" s="6" t="s">
        <v>106</v>
      </c>
      <c r="L990" s="6" t="s">
        <v>105</v>
      </c>
      <c r="M990" s="3" t="s">
        <v>114</v>
      </c>
      <c r="N990" s="3" t="s">
        <v>5363</v>
      </c>
      <c r="O990" s="3" t="s">
        <v>5364</v>
      </c>
      <c r="P990" s="2" t="s">
        <v>5365</v>
      </c>
      <c r="Q990" s="2" t="s">
        <v>5328</v>
      </c>
      <c r="R990" s="2" t="s">
        <v>5328</v>
      </c>
    </row>
    <row r="991" spans="1:18" ht="21.6" customHeight="1" x14ac:dyDescent="0.25">
      <c r="A991" s="1">
        <f>IFERROR(IF(B991="","",SUBTOTAL(3,$B$9:$B991)),"-")</f>
        <v>983</v>
      </c>
      <c r="B991" s="2" t="s">
        <v>5366</v>
      </c>
      <c r="C991" s="7" t="s">
        <v>5367</v>
      </c>
      <c r="D991" s="3" t="s">
        <v>582</v>
      </c>
      <c r="E991" s="4">
        <v>43922</v>
      </c>
      <c r="F991" s="4">
        <v>45108</v>
      </c>
      <c r="G991" s="8" t="s">
        <v>689</v>
      </c>
      <c r="H991" s="5">
        <v>44277</v>
      </c>
      <c r="I991" s="3">
        <v>5</v>
      </c>
      <c r="J991" s="3" t="s">
        <v>118</v>
      </c>
      <c r="K991" s="6" t="s">
        <v>106</v>
      </c>
      <c r="L991" s="6" t="s">
        <v>105</v>
      </c>
      <c r="M991" s="3" t="s">
        <v>114</v>
      </c>
      <c r="N991" s="3" t="s">
        <v>5368</v>
      </c>
      <c r="O991" s="3" t="s">
        <v>5369</v>
      </c>
      <c r="P991" s="2" t="s">
        <v>5370</v>
      </c>
      <c r="Q991" s="2" t="s">
        <v>5328</v>
      </c>
      <c r="R991" s="2" t="s">
        <v>5328</v>
      </c>
    </row>
    <row r="992" spans="1:18" ht="21.6" customHeight="1" x14ac:dyDescent="0.25">
      <c r="A992" s="33">
        <f>IFERROR(IF(B992="","",SUBTOTAL(3,$B$9:$B992)),"-")</f>
        <v>984</v>
      </c>
      <c r="B992" s="34" t="s">
        <v>1994</v>
      </c>
      <c r="C992" s="35" t="s">
        <v>5371</v>
      </c>
      <c r="D992" s="36" t="s">
        <v>644</v>
      </c>
      <c r="E992" s="37">
        <v>43922</v>
      </c>
      <c r="F992" s="37">
        <v>44682</v>
      </c>
      <c r="G992" s="38" t="s">
        <v>117</v>
      </c>
      <c r="H992" s="39">
        <v>44269</v>
      </c>
      <c r="I992" s="36">
        <v>5</v>
      </c>
      <c r="J992" s="36" t="s">
        <v>118</v>
      </c>
      <c r="K992" s="40" t="s">
        <v>104</v>
      </c>
      <c r="L992" s="40" t="s">
        <v>105</v>
      </c>
      <c r="M992" s="36" t="s">
        <v>114</v>
      </c>
      <c r="N992" s="36" t="s">
        <v>5372</v>
      </c>
      <c r="O992" s="36" t="s">
        <v>5373</v>
      </c>
      <c r="P992" s="34" t="s">
        <v>5374</v>
      </c>
      <c r="Q992" s="34" t="s">
        <v>5328</v>
      </c>
      <c r="R992" s="34" t="s">
        <v>5328</v>
      </c>
    </row>
    <row r="993" spans="1:18" x14ac:dyDescent="0.25">
      <c r="A993" s="41" t="str">
        <f>IFERROR(IF(B993="","",SUBTOTAL(3,$B$9:$B993)),"-")</f>
        <v/>
      </c>
    </row>
    <row r="994" spans="1:18" x14ac:dyDescent="0.25">
      <c r="M994" s="42">
        <v>45300</v>
      </c>
      <c r="N994" s="42"/>
      <c r="O994" s="42"/>
      <c r="P994" s="42"/>
      <c r="Q994" s="42"/>
      <c r="R994" s="9"/>
    </row>
    <row r="995" spans="1:18" x14ac:dyDescent="0.25">
      <c r="B995" s="43"/>
      <c r="M995" s="44" t="s">
        <v>5375</v>
      </c>
      <c r="N995" s="44"/>
      <c r="O995" s="44"/>
      <c r="P995" s="44"/>
      <c r="Q995" s="44"/>
      <c r="R995" s="9"/>
    </row>
    <row r="996" spans="1:18" x14ac:dyDescent="0.25">
      <c r="M996" s="44" t="s">
        <v>5376</v>
      </c>
      <c r="N996" s="44"/>
      <c r="O996" s="44"/>
      <c r="P996" s="44"/>
      <c r="Q996" s="44"/>
      <c r="R996" s="9"/>
    </row>
    <row r="997" spans="1:18" x14ac:dyDescent="0.25">
      <c r="M997" s="9"/>
      <c r="N997" s="9"/>
      <c r="O997" s="9"/>
      <c r="P997" s="9"/>
      <c r="Q997" s="9"/>
      <c r="R997" s="9"/>
    </row>
    <row r="998" spans="1:18" x14ac:dyDescent="0.25">
      <c r="M998" s="9"/>
      <c r="N998" s="9"/>
      <c r="O998" s="9"/>
      <c r="P998" s="9"/>
      <c r="Q998" s="9"/>
      <c r="R998" s="9"/>
    </row>
    <row r="999" spans="1:18" x14ac:dyDescent="0.25">
      <c r="M999" s="9"/>
      <c r="N999" s="9"/>
      <c r="O999" s="9"/>
      <c r="P999" s="9"/>
      <c r="Q999" s="9"/>
      <c r="R999" s="9"/>
    </row>
    <row r="1000" spans="1:18" x14ac:dyDescent="0.25">
      <c r="M1000" s="9"/>
      <c r="N1000" s="9"/>
      <c r="O1000" s="9"/>
      <c r="P1000" s="9"/>
      <c r="Q1000" s="9"/>
      <c r="R1000" s="9"/>
    </row>
    <row r="1001" spans="1:18" x14ac:dyDescent="0.25">
      <c r="M1001" s="45" t="s">
        <v>1260</v>
      </c>
      <c r="N1001" s="45"/>
      <c r="O1001" s="45"/>
      <c r="P1001" s="45"/>
      <c r="Q1001" s="45"/>
      <c r="R1001" s="9"/>
    </row>
    <row r="1002" spans="1:18" x14ac:dyDescent="0.25">
      <c r="M1002" s="9" t="s">
        <v>5377</v>
      </c>
      <c r="N1002" s="9"/>
      <c r="O1002" s="9"/>
      <c r="P1002" s="9"/>
      <c r="Q1002" s="9"/>
      <c r="R1002" s="9"/>
    </row>
    <row r="1003" spans="1:18" x14ac:dyDescent="0.25">
      <c r="M1003" s="9" t="s">
        <v>5378</v>
      </c>
      <c r="N1003" s="9"/>
      <c r="O1003" s="9"/>
      <c r="P1003" s="9"/>
      <c r="Q1003" s="9"/>
      <c r="R1003" s="9"/>
    </row>
  </sheetData>
  <mergeCells count="15">
    <mergeCell ref="P6:P7"/>
    <mergeCell ref="Q6:Q7"/>
    <mergeCell ref="R6:R7"/>
    <mergeCell ref="J6:J7"/>
    <mergeCell ref="K6:K7"/>
    <mergeCell ref="L6:L7"/>
    <mergeCell ref="M6:M7"/>
    <mergeCell ref="N6:N7"/>
    <mergeCell ref="O6:O7"/>
    <mergeCell ref="I6:I7"/>
    <mergeCell ref="A6:A7"/>
    <mergeCell ref="B6:B7"/>
    <mergeCell ref="C6:C7"/>
    <mergeCell ref="D6:E6"/>
    <mergeCell ref="G6:H6"/>
  </mergeCells>
  <conditionalFormatting sqref="N9:R992">
    <cfRule type="cellIs" dxfId="0" priority="1" stopIfTrue="1" operator="equal">
      <formula>"Pensiun"</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10" workbookViewId="0">
      <selection activeCell="K28" sqref="K28"/>
    </sheetView>
  </sheetViews>
  <sheetFormatPr defaultRowHeight="15" x14ac:dyDescent="0.25"/>
  <cols>
    <col min="2" max="3" width="12.7109375" customWidth="1"/>
    <col min="5" max="5" width="9.7109375" bestFit="1" customWidth="1"/>
  </cols>
  <sheetData>
    <row r="1" spans="1:6" x14ac:dyDescent="0.25">
      <c r="B1" t="s">
        <v>5513</v>
      </c>
      <c r="C1" t="s">
        <v>5514</v>
      </c>
    </row>
    <row r="2" spans="1:6" x14ac:dyDescent="0.25">
      <c r="A2">
        <v>2</v>
      </c>
      <c r="C2">
        <v>15000</v>
      </c>
      <c r="F2" s="248">
        <f>C2</f>
        <v>15000</v>
      </c>
    </row>
    <row r="3" spans="1:6" x14ac:dyDescent="0.25">
      <c r="A3">
        <v>4</v>
      </c>
    </row>
    <row r="6" spans="1:6" x14ac:dyDescent="0.25">
      <c r="A6">
        <v>5</v>
      </c>
      <c r="C6">
        <v>15000</v>
      </c>
    </row>
    <row r="7" spans="1:6" x14ac:dyDescent="0.25">
      <c r="A7">
        <v>6</v>
      </c>
      <c r="C7">
        <v>30000</v>
      </c>
      <c r="F7" s="248">
        <v>30000</v>
      </c>
    </row>
    <row r="8" spans="1:6" x14ac:dyDescent="0.25">
      <c r="A8">
        <v>7</v>
      </c>
      <c r="B8">
        <v>20000</v>
      </c>
    </row>
    <row r="9" spans="1:6" x14ac:dyDescent="0.25">
      <c r="A9">
        <v>9</v>
      </c>
      <c r="B9">
        <v>30000</v>
      </c>
      <c r="F9" s="248">
        <v>30000</v>
      </c>
    </row>
    <row r="11" spans="1:6" x14ac:dyDescent="0.25">
      <c r="A11">
        <v>10</v>
      </c>
    </row>
    <row r="12" spans="1:6" x14ac:dyDescent="0.25">
      <c r="A12">
        <v>11</v>
      </c>
      <c r="B12">
        <v>20000</v>
      </c>
      <c r="F12" s="248">
        <v>20000</v>
      </c>
    </row>
    <row r="13" spans="1:6" x14ac:dyDescent="0.25">
      <c r="A13">
        <v>12</v>
      </c>
    </row>
    <row r="14" spans="1:6" x14ac:dyDescent="0.25">
      <c r="A14">
        <v>13</v>
      </c>
    </row>
    <row r="15" spans="1:6" x14ac:dyDescent="0.25">
      <c r="A15">
        <v>14</v>
      </c>
      <c r="C15">
        <v>20000</v>
      </c>
      <c r="F15" s="248">
        <v>20000</v>
      </c>
    </row>
    <row r="16" spans="1:6" x14ac:dyDescent="0.25">
      <c r="A16">
        <v>15</v>
      </c>
    </row>
    <row r="17" spans="1:13" x14ac:dyDescent="0.25">
      <c r="A17">
        <v>16</v>
      </c>
      <c r="B17">
        <v>40860</v>
      </c>
      <c r="F17" s="248">
        <v>40860</v>
      </c>
    </row>
    <row r="18" spans="1:13" x14ac:dyDescent="0.25">
      <c r="B18">
        <v>50000</v>
      </c>
    </row>
    <row r="19" spans="1:13" x14ac:dyDescent="0.25">
      <c r="C19">
        <v>35200</v>
      </c>
    </row>
    <row r="20" spans="1:13" x14ac:dyDescent="0.25">
      <c r="A20">
        <v>18</v>
      </c>
    </row>
    <row r="21" spans="1:13" x14ac:dyDescent="0.25">
      <c r="A21">
        <v>20</v>
      </c>
    </row>
    <row r="22" spans="1:13" x14ac:dyDescent="0.25">
      <c r="A22">
        <v>21</v>
      </c>
      <c r="C22">
        <v>40000</v>
      </c>
      <c r="F22" s="248">
        <v>40000</v>
      </c>
    </row>
    <row r="23" spans="1:13" x14ac:dyDescent="0.25">
      <c r="A23">
        <v>24</v>
      </c>
    </row>
    <row r="24" spans="1:13" x14ac:dyDescent="0.25">
      <c r="A24">
        <v>25</v>
      </c>
      <c r="B24">
        <v>30000</v>
      </c>
      <c r="F24" s="248">
        <v>30000</v>
      </c>
    </row>
    <row r="25" spans="1:13" x14ac:dyDescent="0.25">
      <c r="B25">
        <v>28000</v>
      </c>
    </row>
    <row r="26" spans="1:13" x14ac:dyDescent="0.25">
      <c r="A26">
        <v>27</v>
      </c>
      <c r="C26">
        <v>25000</v>
      </c>
      <c r="F26" s="248">
        <v>25000</v>
      </c>
    </row>
    <row r="27" spans="1:13" ht="14.25" customHeight="1" x14ac:dyDescent="0.25">
      <c r="A27">
        <v>28</v>
      </c>
    </row>
    <row r="28" spans="1:13" ht="14.25" customHeight="1" x14ac:dyDescent="0.25">
      <c r="A28">
        <v>29</v>
      </c>
      <c r="C28">
        <v>15000</v>
      </c>
    </row>
    <row r="29" spans="1:13" ht="14.25" customHeight="1" x14ac:dyDescent="0.25">
      <c r="B29">
        <f>SUM(B2:B27)</f>
        <v>218860</v>
      </c>
      <c r="C29">
        <f>SUM(C2:C28)</f>
        <v>195200</v>
      </c>
      <c r="F29">
        <f>SUM(F2:F28)</f>
        <v>250860</v>
      </c>
      <c r="M29">
        <f>2024-1977</f>
        <v>47</v>
      </c>
    </row>
    <row r="30" spans="1:13" x14ac:dyDescent="0.25">
      <c r="B30">
        <f>B29+C29</f>
        <v>414060</v>
      </c>
    </row>
    <row r="31" spans="1:13" x14ac:dyDescent="0.25">
      <c r="F31">
        <f>F30</f>
        <v>0</v>
      </c>
    </row>
    <row r="32" spans="1:13" x14ac:dyDescent="0.25">
      <c r="F32">
        <f>205000-235000</f>
        <v>-30000</v>
      </c>
    </row>
    <row r="39" spans="5:9" x14ac:dyDescent="0.25">
      <c r="E39" s="83"/>
    </row>
    <row r="41" spans="5:9" x14ac:dyDescent="0.25">
      <c r="I41">
        <v>1974</v>
      </c>
    </row>
    <row r="42" spans="5:9" x14ac:dyDescent="0.25">
      <c r="I42">
        <v>2006</v>
      </c>
    </row>
    <row r="43" spans="5:9" x14ac:dyDescent="0.25">
      <c r="I43">
        <f>I42-I41</f>
        <v>32</v>
      </c>
    </row>
  </sheetData>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1"/>
  <sheetViews>
    <sheetView workbookViewId="0">
      <selection activeCell="B11" sqref="B11"/>
    </sheetView>
  </sheetViews>
  <sheetFormatPr defaultRowHeight="15" x14ac:dyDescent="0.25"/>
  <cols>
    <col min="2" max="2" width="28.5703125" customWidth="1"/>
  </cols>
  <sheetData>
    <row r="4" spans="2:2" ht="15.75" x14ac:dyDescent="0.25">
      <c r="B4" s="201" t="s">
        <v>5505</v>
      </c>
    </row>
    <row r="5" spans="2:2" ht="15.75" x14ac:dyDescent="0.25">
      <c r="B5" s="200" t="s">
        <v>5504</v>
      </c>
    </row>
    <row r="9" spans="2:2" x14ac:dyDescent="0.25">
      <c r="B9" s="246" t="s">
        <v>5511</v>
      </c>
    </row>
    <row r="11" spans="2:2" x14ac:dyDescent="0.25">
      <c r="B11" t="s">
        <v>5512</v>
      </c>
    </row>
  </sheetData>
  <hyperlinks>
    <hyperlink ref="B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9"/>
  <sheetViews>
    <sheetView view="pageBreakPreview" zoomScale="85" zoomScaleNormal="85" zoomScaleSheetLayoutView="85" workbookViewId="0">
      <selection activeCell="G98" sqref="G98"/>
    </sheetView>
  </sheetViews>
  <sheetFormatPr defaultColWidth="9.140625" defaultRowHeight="15" x14ac:dyDescent="0.25"/>
  <cols>
    <col min="1" max="1" width="6.28515625" style="108" customWidth="1"/>
    <col min="2" max="2" width="36.42578125" style="108" customWidth="1"/>
    <col min="3" max="3" width="20.42578125" style="108" customWidth="1"/>
    <col min="4" max="4" width="6.85546875" style="108" customWidth="1"/>
    <col min="5" max="5" width="10.7109375" style="159" customWidth="1"/>
    <col min="6" max="6" width="10.5703125" style="108" customWidth="1"/>
    <col min="7" max="7" width="51.7109375" style="108" customWidth="1"/>
    <col min="8" max="8" width="10.28515625" style="218" customWidth="1"/>
    <col min="9" max="9" width="8.28515625" style="218" customWidth="1"/>
    <col min="10" max="10" width="12.140625" style="108" customWidth="1"/>
    <col min="11" max="11" width="8.5703125" style="108" customWidth="1"/>
    <col min="12" max="12" width="8.7109375" style="108" customWidth="1"/>
    <col min="13" max="13" width="12.7109375" style="108" customWidth="1"/>
    <col min="14" max="14" width="17.5703125" style="108" hidden="1" customWidth="1"/>
    <col min="15" max="15" width="15.7109375" style="108" hidden="1" customWidth="1"/>
    <col min="16" max="16" width="30" style="108" hidden="1" customWidth="1"/>
    <col min="17" max="17" width="37.42578125" style="108" customWidth="1"/>
    <col min="18" max="18" width="28.7109375" style="108" customWidth="1"/>
    <col min="19" max="19" width="37.28515625" style="108" customWidth="1"/>
    <col min="20" max="16384" width="9.140625" style="108"/>
  </cols>
  <sheetData>
    <row r="1" spans="1:19" ht="15.75" x14ac:dyDescent="0.25">
      <c r="A1" s="102" t="s">
        <v>15</v>
      </c>
      <c r="B1" s="207"/>
      <c r="C1" s="207"/>
      <c r="D1" s="207"/>
      <c r="E1" s="157"/>
      <c r="F1" s="207"/>
      <c r="G1" s="207"/>
      <c r="H1" s="207"/>
      <c r="I1" s="207"/>
      <c r="J1" s="207"/>
      <c r="K1" s="207"/>
      <c r="L1" s="207"/>
      <c r="M1" s="207"/>
      <c r="N1" s="207"/>
      <c r="O1" s="207"/>
      <c r="P1" s="207"/>
      <c r="Q1" s="207"/>
      <c r="R1" s="207"/>
      <c r="S1" s="207"/>
    </row>
    <row r="2" spans="1:19" ht="15.75" x14ac:dyDescent="0.25">
      <c r="A2" s="102" t="s">
        <v>16</v>
      </c>
      <c r="B2" s="207"/>
      <c r="C2" s="207"/>
      <c r="D2" s="207"/>
      <c r="E2" s="157"/>
      <c r="F2" s="207"/>
      <c r="G2" s="207"/>
      <c r="H2" s="207"/>
      <c r="I2" s="207"/>
      <c r="J2" s="207"/>
      <c r="K2" s="207"/>
      <c r="L2" s="207"/>
      <c r="M2" s="207"/>
      <c r="N2" s="207"/>
      <c r="O2" s="207"/>
      <c r="P2" s="207"/>
      <c r="Q2" s="207"/>
      <c r="R2" s="207"/>
      <c r="S2" s="207"/>
    </row>
    <row r="3" spans="1:19" ht="15.75" x14ac:dyDescent="0.25">
      <c r="A3" s="102" t="s">
        <v>5508</v>
      </c>
      <c r="B3" s="219"/>
      <c r="C3" s="207"/>
      <c r="D3" s="207"/>
      <c r="E3" s="157"/>
      <c r="F3" s="207"/>
      <c r="G3" s="207"/>
      <c r="H3" s="207"/>
      <c r="I3" s="207"/>
      <c r="J3" s="207"/>
      <c r="K3" s="207"/>
      <c r="L3" s="207"/>
      <c r="M3" s="207"/>
      <c r="N3" s="207"/>
      <c r="O3" s="207"/>
      <c r="P3" s="207"/>
      <c r="Q3" s="207"/>
      <c r="R3" s="207"/>
      <c r="S3" s="207"/>
    </row>
    <row r="4" spans="1:19" x14ac:dyDescent="0.25">
      <c r="A4" s="207"/>
      <c r="C4" s="220"/>
      <c r="D4" s="220"/>
      <c r="E4" s="160"/>
      <c r="F4" s="220"/>
      <c r="G4" s="220"/>
      <c r="J4" s="220"/>
      <c r="K4" s="220"/>
      <c r="L4" s="220"/>
      <c r="M4" s="220"/>
      <c r="N4" s="220"/>
      <c r="O4" s="220"/>
      <c r="P4" s="220"/>
      <c r="Q4" s="220"/>
      <c r="R4" s="220"/>
      <c r="S4" s="220"/>
    </row>
    <row r="5" spans="1:19" x14ac:dyDescent="0.25">
      <c r="A5" s="207"/>
      <c r="B5" s="220"/>
      <c r="C5" s="220"/>
      <c r="D5" s="220"/>
      <c r="E5" s="160"/>
      <c r="F5" s="220"/>
      <c r="G5" s="220"/>
      <c r="H5" s="220"/>
      <c r="I5" s="220"/>
      <c r="J5" s="220"/>
      <c r="K5" s="220"/>
      <c r="L5" s="220"/>
      <c r="M5" s="220"/>
      <c r="N5" s="220"/>
      <c r="O5" s="220"/>
      <c r="P5" s="220"/>
      <c r="Q5" s="220"/>
      <c r="R5" s="220"/>
      <c r="S5" s="220"/>
    </row>
    <row r="6" spans="1:19" ht="15" customHeight="1" x14ac:dyDescent="0.25">
      <c r="A6" s="262" t="s">
        <v>10</v>
      </c>
      <c r="B6" s="257" t="s">
        <v>3</v>
      </c>
      <c r="C6" s="257" t="s">
        <v>0</v>
      </c>
      <c r="D6" s="263" t="s">
        <v>5</v>
      </c>
      <c r="E6" s="264"/>
      <c r="F6" s="240" t="s">
        <v>2</v>
      </c>
      <c r="G6" s="262" t="s">
        <v>11</v>
      </c>
      <c r="H6" s="262"/>
      <c r="I6" s="257" t="s">
        <v>102</v>
      </c>
      <c r="J6" s="257" t="s">
        <v>13</v>
      </c>
      <c r="K6" s="257" t="s">
        <v>7</v>
      </c>
      <c r="L6" s="257" t="s">
        <v>8</v>
      </c>
      <c r="M6" s="257" t="s">
        <v>9</v>
      </c>
      <c r="N6" s="257" t="s">
        <v>232</v>
      </c>
      <c r="O6" s="257" t="s">
        <v>233</v>
      </c>
      <c r="P6" s="257" t="s">
        <v>234</v>
      </c>
      <c r="Q6" s="259" t="s">
        <v>235</v>
      </c>
      <c r="R6" s="261" t="s">
        <v>236</v>
      </c>
      <c r="S6" s="257" t="s">
        <v>14</v>
      </c>
    </row>
    <row r="7" spans="1:19" ht="15" customHeight="1" x14ac:dyDescent="0.25">
      <c r="A7" s="262"/>
      <c r="B7" s="258"/>
      <c r="C7" s="258"/>
      <c r="D7" s="240" t="s">
        <v>4</v>
      </c>
      <c r="E7" s="241" t="s">
        <v>12</v>
      </c>
      <c r="F7" s="240" t="s">
        <v>1</v>
      </c>
      <c r="G7" s="240" t="s">
        <v>6</v>
      </c>
      <c r="H7" s="240" t="s">
        <v>1</v>
      </c>
      <c r="I7" s="258"/>
      <c r="J7" s="258"/>
      <c r="K7" s="258"/>
      <c r="L7" s="258"/>
      <c r="M7" s="258"/>
      <c r="N7" s="258"/>
      <c r="O7" s="258"/>
      <c r="P7" s="258"/>
      <c r="Q7" s="260"/>
      <c r="R7" s="261"/>
      <c r="S7" s="258"/>
    </row>
    <row r="8" spans="1:19" x14ac:dyDescent="0.25">
      <c r="A8" s="104">
        <v>1</v>
      </c>
      <c r="B8" s="104">
        <v>2</v>
      </c>
      <c r="C8" s="104">
        <v>3</v>
      </c>
      <c r="D8" s="104">
        <v>4</v>
      </c>
      <c r="E8" s="161">
        <v>5</v>
      </c>
      <c r="F8" s="104">
        <v>6</v>
      </c>
      <c r="G8" s="104">
        <v>7</v>
      </c>
      <c r="H8" s="104">
        <v>8</v>
      </c>
      <c r="I8" s="104"/>
      <c r="J8" s="104">
        <v>9</v>
      </c>
      <c r="K8" s="104">
        <v>10</v>
      </c>
      <c r="L8" s="104">
        <v>11</v>
      </c>
      <c r="M8" s="104">
        <v>12</v>
      </c>
      <c r="N8" s="104"/>
      <c r="O8" s="104"/>
      <c r="P8" s="104"/>
      <c r="Q8" s="104"/>
      <c r="R8" s="104"/>
      <c r="S8" s="104">
        <v>13</v>
      </c>
    </row>
    <row r="9" spans="1:19" s="214" customFormat="1" ht="21.6" customHeight="1" x14ac:dyDescent="0.25">
      <c r="A9" s="221" t="s">
        <v>5402</v>
      </c>
      <c r="B9" s="247" t="s">
        <v>139</v>
      </c>
      <c r="C9" s="222" t="s">
        <v>21</v>
      </c>
      <c r="D9" s="211" t="s">
        <v>108</v>
      </c>
      <c r="E9" s="242">
        <v>45017</v>
      </c>
      <c r="F9" s="223">
        <v>44927</v>
      </c>
      <c r="G9" s="224" t="s">
        <v>129</v>
      </c>
      <c r="H9" s="225">
        <v>44407</v>
      </c>
      <c r="I9" s="211">
        <v>12</v>
      </c>
      <c r="J9" s="211" t="s">
        <v>107</v>
      </c>
      <c r="K9" s="212" t="s">
        <v>104</v>
      </c>
      <c r="L9" s="212" t="s">
        <v>105</v>
      </c>
      <c r="M9" s="211" t="s">
        <v>109</v>
      </c>
      <c r="N9" s="211" t="s">
        <v>239</v>
      </c>
      <c r="O9" s="211" t="s">
        <v>240</v>
      </c>
      <c r="P9" s="213" t="s">
        <v>241</v>
      </c>
      <c r="Q9" s="213" t="s">
        <v>140</v>
      </c>
      <c r="R9" s="213"/>
      <c r="S9" s="213" t="s">
        <v>140</v>
      </c>
    </row>
    <row r="10" spans="1:19" ht="21.6" customHeight="1" x14ac:dyDescent="0.25">
      <c r="A10" s="236" t="s">
        <v>5403</v>
      </c>
      <c r="B10" s="252" t="s">
        <v>141</v>
      </c>
      <c r="C10" s="226" t="s">
        <v>22</v>
      </c>
      <c r="D10" s="208" t="s">
        <v>110</v>
      </c>
      <c r="E10" s="243">
        <v>44105</v>
      </c>
      <c r="F10" s="227">
        <v>44986</v>
      </c>
      <c r="G10" s="122" t="s">
        <v>130</v>
      </c>
      <c r="H10" s="123">
        <v>44678</v>
      </c>
      <c r="I10" s="208">
        <v>11</v>
      </c>
      <c r="J10" s="208" t="s">
        <v>107</v>
      </c>
      <c r="K10" s="209" t="s">
        <v>104</v>
      </c>
      <c r="L10" s="209" t="s">
        <v>105</v>
      </c>
      <c r="M10" s="208" t="s">
        <v>124</v>
      </c>
      <c r="N10" s="208" t="s">
        <v>242</v>
      </c>
      <c r="O10" s="208" t="s">
        <v>243</v>
      </c>
      <c r="P10" s="53" t="s">
        <v>244</v>
      </c>
      <c r="Q10" s="53" t="s">
        <v>140</v>
      </c>
      <c r="R10" s="53"/>
      <c r="S10" s="53" t="s">
        <v>140</v>
      </c>
    </row>
    <row r="11" spans="1:19" ht="21.6" customHeight="1" x14ac:dyDescent="0.25">
      <c r="A11" s="236" t="s">
        <v>5404</v>
      </c>
      <c r="B11" s="252" t="s">
        <v>5484</v>
      </c>
      <c r="C11" s="226" t="s">
        <v>33</v>
      </c>
      <c r="D11" s="208" t="s">
        <v>115</v>
      </c>
      <c r="E11" s="243">
        <v>44835</v>
      </c>
      <c r="F11" s="227">
        <v>44927</v>
      </c>
      <c r="G11" s="122" t="s">
        <v>4680</v>
      </c>
      <c r="H11" s="123">
        <v>45369</v>
      </c>
      <c r="I11" s="208">
        <v>8</v>
      </c>
      <c r="J11" s="208" t="s">
        <v>103</v>
      </c>
      <c r="K11" s="209" t="s">
        <v>104</v>
      </c>
      <c r="L11" s="209" t="s">
        <v>105</v>
      </c>
      <c r="M11" s="208" t="s">
        <v>112</v>
      </c>
      <c r="N11" s="208" t="s">
        <v>280</v>
      </c>
      <c r="O11" s="208" t="s">
        <v>281</v>
      </c>
      <c r="P11" s="53" t="s">
        <v>282</v>
      </c>
      <c r="Q11" s="53" t="s">
        <v>140</v>
      </c>
      <c r="R11" s="53"/>
      <c r="S11" s="53" t="s">
        <v>140</v>
      </c>
    </row>
    <row r="12" spans="1:19" ht="21.6" customHeight="1" x14ac:dyDescent="0.25">
      <c r="A12" s="236" t="s">
        <v>5405</v>
      </c>
      <c r="B12" s="252" t="s">
        <v>142</v>
      </c>
      <c r="C12" s="226" t="s">
        <v>23</v>
      </c>
      <c r="D12" s="208" t="s">
        <v>113</v>
      </c>
      <c r="E12" s="243">
        <v>45383</v>
      </c>
      <c r="F12" s="227">
        <v>45597</v>
      </c>
      <c r="G12" s="122" t="s">
        <v>131</v>
      </c>
      <c r="H12" s="123">
        <v>44231</v>
      </c>
      <c r="I12" s="208">
        <v>9</v>
      </c>
      <c r="J12" s="208" t="s">
        <v>103</v>
      </c>
      <c r="K12" s="209" t="s">
        <v>104</v>
      </c>
      <c r="L12" s="209" t="s">
        <v>105</v>
      </c>
      <c r="M12" s="208" t="s">
        <v>112</v>
      </c>
      <c r="N12" s="208" t="s">
        <v>245</v>
      </c>
      <c r="O12" s="208" t="s">
        <v>246</v>
      </c>
      <c r="P12" s="53" t="s">
        <v>247</v>
      </c>
      <c r="Q12" s="53" t="s">
        <v>140</v>
      </c>
      <c r="R12" s="53"/>
      <c r="S12" s="53" t="s">
        <v>140</v>
      </c>
    </row>
    <row r="13" spans="1:19" ht="21.6" customHeight="1" x14ac:dyDescent="0.25">
      <c r="A13" s="236" t="s">
        <v>5406</v>
      </c>
      <c r="B13" s="252" t="s">
        <v>143</v>
      </c>
      <c r="C13" s="226" t="s">
        <v>24</v>
      </c>
      <c r="D13" s="208" t="s">
        <v>113</v>
      </c>
      <c r="E13" s="243">
        <v>44652</v>
      </c>
      <c r="F13" s="227">
        <v>45292</v>
      </c>
      <c r="G13" s="122" t="s">
        <v>132</v>
      </c>
      <c r="H13" s="123">
        <v>44567</v>
      </c>
      <c r="I13" s="208">
        <v>8</v>
      </c>
      <c r="J13" s="208" t="s">
        <v>107</v>
      </c>
      <c r="K13" s="209" t="s">
        <v>104</v>
      </c>
      <c r="L13" s="209" t="s">
        <v>105</v>
      </c>
      <c r="M13" s="208" t="s">
        <v>112</v>
      </c>
      <c r="N13" s="208" t="s">
        <v>248</v>
      </c>
      <c r="O13" s="208" t="s">
        <v>249</v>
      </c>
      <c r="P13" s="53" t="s">
        <v>250</v>
      </c>
      <c r="Q13" s="53" t="s">
        <v>140</v>
      </c>
      <c r="R13" s="53"/>
      <c r="S13" s="53" t="s">
        <v>140</v>
      </c>
    </row>
    <row r="14" spans="1:19" s="64" customFormat="1" ht="20.25" customHeight="1" x14ac:dyDescent="0.25">
      <c r="A14" s="236" t="s">
        <v>5407</v>
      </c>
      <c r="B14" s="53" t="s">
        <v>4699</v>
      </c>
      <c r="C14" s="226" t="s">
        <v>4700</v>
      </c>
      <c r="D14" s="208" t="s">
        <v>113</v>
      </c>
      <c r="E14" s="243">
        <v>40452</v>
      </c>
      <c r="F14" s="227">
        <v>45352</v>
      </c>
      <c r="G14" s="228" t="s">
        <v>134</v>
      </c>
      <c r="H14" s="123">
        <v>45369</v>
      </c>
      <c r="I14" s="208">
        <v>8</v>
      </c>
      <c r="J14" s="208" t="s">
        <v>107</v>
      </c>
      <c r="K14" s="209" t="s">
        <v>106</v>
      </c>
      <c r="L14" s="209" t="s">
        <v>105</v>
      </c>
      <c r="M14" s="208" t="s">
        <v>112</v>
      </c>
      <c r="N14" s="208" t="s">
        <v>4702</v>
      </c>
      <c r="O14" s="208" t="s">
        <v>4703</v>
      </c>
      <c r="P14" s="53" t="s">
        <v>4704</v>
      </c>
      <c r="Q14" s="53" t="s">
        <v>140</v>
      </c>
      <c r="S14" s="53" t="s">
        <v>140</v>
      </c>
    </row>
    <row r="15" spans="1:19" ht="21.6" customHeight="1" x14ac:dyDescent="0.25">
      <c r="A15" s="236" t="s">
        <v>5408</v>
      </c>
      <c r="B15" s="252" t="s">
        <v>144</v>
      </c>
      <c r="C15" s="226" t="s">
        <v>25</v>
      </c>
      <c r="D15" s="208" t="s">
        <v>122</v>
      </c>
      <c r="E15" s="243">
        <v>43191</v>
      </c>
      <c r="F15" s="227">
        <v>44621</v>
      </c>
      <c r="G15" s="122" t="s">
        <v>133</v>
      </c>
      <c r="H15" s="123">
        <v>43833</v>
      </c>
      <c r="I15" s="208">
        <v>8</v>
      </c>
      <c r="J15" s="208" t="s">
        <v>103</v>
      </c>
      <c r="K15" s="209" t="s">
        <v>104</v>
      </c>
      <c r="L15" s="209" t="s">
        <v>105</v>
      </c>
      <c r="M15" s="208" t="s">
        <v>112</v>
      </c>
      <c r="N15" s="208" t="s">
        <v>251</v>
      </c>
      <c r="O15" s="208" t="s">
        <v>252</v>
      </c>
      <c r="P15" s="53" t="s">
        <v>253</v>
      </c>
      <c r="Q15" s="53" t="s">
        <v>140</v>
      </c>
      <c r="R15" s="53"/>
      <c r="S15" s="53" t="s">
        <v>140</v>
      </c>
    </row>
    <row r="16" spans="1:19" ht="21.6" customHeight="1" x14ac:dyDescent="0.25">
      <c r="A16" s="236" t="s">
        <v>5409</v>
      </c>
      <c r="B16" s="53" t="s">
        <v>145</v>
      </c>
      <c r="C16" s="226" t="s">
        <v>26</v>
      </c>
      <c r="D16" s="208" t="s">
        <v>115</v>
      </c>
      <c r="E16" s="243">
        <v>44652</v>
      </c>
      <c r="F16" s="227">
        <v>45505</v>
      </c>
      <c r="G16" s="122" t="s">
        <v>123</v>
      </c>
      <c r="H16" s="123">
        <v>44351</v>
      </c>
      <c r="I16" s="208">
        <v>8</v>
      </c>
      <c r="J16" s="208" t="s">
        <v>120</v>
      </c>
      <c r="K16" s="209" t="s">
        <v>106</v>
      </c>
      <c r="L16" s="209" t="s">
        <v>105</v>
      </c>
      <c r="M16" s="208" t="s">
        <v>125</v>
      </c>
      <c r="N16" s="208" t="s">
        <v>254</v>
      </c>
      <c r="O16" s="208" t="s">
        <v>255</v>
      </c>
      <c r="P16" s="53" t="s">
        <v>256</v>
      </c>
      <c r="Q16" s="53" t="s">
        <v>140</v>
      </c>
      <c r="R16" s="53"/>
      <c r="S16" s="53" t="s">
        <v>140</v>
      </c>
    </row>
    <row r="17" spans="1:19" ht="21.6" customHeight="1" x14ac:dyDescent="0.25">
      <c r="A17" s="236" t="s">
        <v>5410</v>
      </c>
      <c r="B17" s="53" t="s">
        <v>146</v>
      </c>
      <c r="C17" s="226" t="s">
        <v>27</v>
      </c>
      <c r="D17" s="208" t="s">
        <v>110</v>
      </c>
      <c r="E17" s="243">
        <v>45017</v>
      </c>
      <c r="F17" s="227">
        <v>45292</v>
      </c>
      <c r="G17" s="122" t="s">
        <v>126</v>
      </c>
      <c r="H17" s="123">
        <v>44351</v>
      </c>
      <c r="I17" s="208">
        <v>8</v>
      </c>
      <c r="J17" s="208" t="s">
        <v>107</v>
      </c>
      <c r="K17" s="209" t="s">
        <v>106</v>
      </c>
      <c r="L17" s="209" t="s">
        <v>105</v>
      </c>
      <c r="M17" s="208" t="s">
        <v>125</v>
      </c>
      <c r="N17" s="208" t="s">
        <v>257</v>
      </c>
      <c r="O17" s="208" t="s">
        <v>258</v>
      </c>
      <c r="P17" s="53" t="s">
        <v>259</v>
      </c>
      <c r="Q17" s="53" t="s">
        <v>140</v>
      </c>
      <c r="R17" s="53"/>
      <c r="S17" s="53" t="s">
        <v>140</v>
      </c>
    </row>
    <row r="18" spans="1:19" ht="21.6" customHeight="1" x14ac:dyDescent="0.25">
      <c r="A18" s="236" t="s">
        <v>5411</v>
      </c>
      <c r="B18" s="53" t="s">
        <v>147</v>
      </c>
      <c r="C18" s="226" t="s">
        <v>28</v>
      </c>
      <c r="D18" s="208" t="s">
        <v>116</v>
      </c>
      <c r="E18" s="243">
        <v>44835</v>
      </c>
      <c r="F18" s="227">
        <v>44927</v>
      </c>
      <c r="G18" s="122" t="s">
        <v>121</v>
      </c>
      <c r="H18" s="123">
        <v>44277</v>
      </c>
      <c r="I18" s="208">
        <v>7</v>
      </c>
      <c r="J18" s="208" t="s">
        <v>120</v>
      </c>
      <c r="K18" s="209" t="s">
        <v>106</v>
      </c>
      <c r="L18" s="209" t="s">
        <v>105</v>
      </c>
      <c r="M18" s="208" t="s">
        <v>114</v>
      </c>
      <c r="N18" s="208" t="s">
        <v>260</v>
      </c>
      <c r="O18" s="208" t="s">
        <v>261</v>
      </c>
      <c r="P18" s="53" t="s">
        <v>262</v>
      </c>
      <c r="Q18" s="53" t="s">
        <v>140</v>
      </c>
      <c r="R18" s="53" t="s">
        <v>502</v>
      </c>
      <c r="S18" s="53" t="s">
        <v>140</v>
      </c>
    </row>
    <row r="19" spans="1:19" ht="21.6" customHeight="1" x14ac:dyDescent="0.25">
      <c r="A19" s="236" t="s">
        <v>5412</v>
      </c>
      <c r="B19" s="53" t="s">
        <v>148</v>
      </c>
      <c r="C19" s="226" t="s">
        <v>29</v>
      </c>
      <c r="D19" s="208" t="s">
        <v>116</v>
      </c>
      <c r="E19" s="243">
        <v>45017</v>
      </c>
      <c r="F19" s="227">
        <v>45566</v>
      </c>
      <c r="G19" s="122" t="s">
        <v>127</v>
      </c>
      <c r="H19" s="123">
        <v>44277</v>
      </c>
      <c r="I19" s="208">
        <v>5</v>
      </c>
      <c r="J19" s="208" t="s">
        <v>118</v>
      </c>
      <c r="K19" s="209" t="s">
        <v>106</v>
      </c>
      <c r="L19" s="209" t="s">
        <v>105</v>
      </c>
      <c r="M19" s="208" t="s">
        <v>114</v>
      </c>
      <c r="N19" s="208" t="s">
        <v>263</v>
      </c>
      <c r="O19" s="208" t="s">
        <v>264</v>
      </c>
      <c r="P19" s="53" t="s">
        <v>265</v>
      </c>
      <c r="Q19" s="53" t="s">
        <v>140</v>
      </c>
      <c r="R19" s="53" t="s">
        <v>501</v>
      </c>
      <c r="S19" s="53" t="s">
        <v>140</v>
      </c>
    </row>
    <row r="20" spans="1:19" ht="21.6" customHeight="1" x14ac:dyDescent="0.25">
      <c r="A20" s="236" t="s">
        <v>5413</v>
      </c>
      <c r="B20" s="53" t="s">
        <v>149</v>
      </c>
      <c r="C20" s="226" t="s">
        <v>30</v>
      </c>
      <c r="D20" s="208" t="s">
        <v>116</v>
      </c>
      <c r="E20" s="243">
        <v>45017</v>
      </c>
      <c r="F20" s="227">
        <v>45566</v>
      </c>
      <c r="G20" s="122" t="s">
        <v>117</v>
      </c>
      <c r="H20" s="123">
        <v>44608</v>
      </c>
      <c r="I20" s="208">
        <v>5</v>
      </c>
      <c r="J20" s="208" t="s">
        <v>118</v>
      </c>
      <c r="K20" s="209" t="s">
        <v>106</v>
      </c>
      <c r="L20" s="209" t="s">
        <v>105</v>
      </c>
      <c r="M20" s="208" t="s">
        <v>114</v>
      </c>
      <c r="N20" s="208" t="s">
        <v>266</v>
      </c>
      <c r="O20" s="208" t="s">
        <v>267</v>
      </c>
      <c r="P20" s="53" t="s">
        <v>268</v>
      </c>
      <c r="Q20" s="53" t="s">
        <v>140</v>
      </c>
      <c r="R20" s="210" t="s">
        <v>501</v>
      </c>
      <c r="S20" s="53" t="s">
        <v>140</v>
      </c>
    </row>
    <row r="21" spans="1:19" ht="21.6" customHeight="1" x14ac:dyDescent="0.25">
      <c r="A21" s="236" t="s">
        <v>5414</v>
      </c>
      <c r="B21" s="53" t="s">
        <v>269</v>
      </c>
      <c r="C21" s="226" t="s">
        <v>31</v>
      </c>
      <c r="D21" s="208" t="s">
        <v>116</v>
      </c>
      <c r="E21" s="243">
        <v>45017</v>
      </c>
      <c r="F21" s="227">
        <v>45292</v>
      </c>
      <c r="G21" s="122" t="s">
        <v>5502</v>
      </c>
      <c r="H21" s="123">
        <v>44608</v>
      </c>
      <c r="I21" s="208">
        <v>5</v>
      </c>
      <c r="J21" s="208" t="s">
        <v>107</v>
      </c>
      <c r="K21" s="209" t="s">
        <v>106</v>
      </c>
      <c r="L21" s="209" t="s">
        <v>105</v>
      </c>
      <c r="M21" s="208" t="s">
        <v>114</v>
      </c>
      <c r="N21" s="208" t="s">
        <v>270</v>
      </c>
      <c r="O21" s="208" t="s">
        <v>271</v>
      </c>
      <c r="P21" s="53" t="s">
        <v>272</v>
      </c>
      <c r="Q21" s="53" t="s">
        <v>140</v>
      </c>
      <c r="R21" s="229" t="s">
        <v>237</v>
      </c>
      <c r="S21" s="53" t="s">
        <v>140</v>
      </c>
    </row>
    <row r="22" spans="1:19" ht="21.6" customHeight="1" x14ac:dyDescent="0.25">
      <c r="A22" s="236" t="s">
        <v>5415</v>
      </c>
      <c r="B22" s="252" t="s">
        <v>225</v>
      </c>
      <c r="C22" s="226" t="s">
        <v>95</v>
      </c>
      <c r="D22" s="208" t="s">
        <v>582</v>
      </c>
      <c r="E22" s="243">
        <v>45383</v>
      </c>
      <c r="F22" s="227">
        <v>44986</v>
      </c>
      <c r="G22" s="122" t="s">
        <v>117</v>
      </c>
      <c r="H22" s="123">
        <v>44928</v>
      </c>
      <c r="I22" s="208">
        <v>5</v>
      </c>
      <c r="J22" s="208" t="s">
        <v>118</v>
      </c>
      <c r="K22" s="209" t="s">
        <v>104</v>
      </c>
      <c r="L22" s="209" t="s">
        <v>105</v>
      </c>
      <c r="M22" s="208" t="s">
        <v>114</v>
      </c>
      <c r="N22" s="208" t="s">
        <v>273</v>
      </c>
      <c r="O22" s="208" t="s">
        <v>274</v>
      </c>
      <c r="P22" s="53" t="s">
        <v>275</v>
      </c>
      <c r="Q22" s="53" t="s">
        <v>140</v>
      </c>
      <c r="R22" s="194" t="s">
        <v>501</v>
      </c>
      <c r="S22" s="53" t="s">
        <v>140</v>
      </c>
    </row>
    <row r="23" spans="1:19" ht="21.6" customHeight="1" x14ac:dyDescent="0.25">
      <c r="A23" s="236" t="s">
        <v>5416</v>
      </c>
      <c r="B23" s="53" t="s">
        <v>5497</v>
      </c>
      <c r="C23" s="226" t="s">
        <v>5493</v>
      </c>
      <c r="D23" s="230" t="s">
        <v>5492</v>
      </c>
      <c r="E23" s="243">
        <v>45413</v>
      </c>
      <c r="F23" s="227"/>
      <c r="G23" s="122" t="s">
        <v>5491</v>
      </c>
      <c r="H23" s="123">
        <v>45413</v>
      </c>
      <c r="I23" s="208">
        <v>6</v>
      </c>
      <c r="J23" s="208" t="s">
        <v>120</v>
      </c>
      <c r="K23" s="209" t="s">
        <v>106</v>
      </c>
      <c r="L23" s="209" t="s">
        <v>105</v>
      </c>
      <c r="M23" s="208" t="s">
        <v>114</v>
      </c>
      <c r="N23" s="208"/>
      <c r="O23" s="208"/>
      <c r="P23" s="53"/>
      <c r="Q23" s="53" t="s">
        <v>140</v>
      </c>
      <c r="R23" s="122" t="s">
        <v>5491</v>
      </c>
      <c r="S23" s="53" t="s">
        <v>140</v>
      </c>
    </row>
    <row r="24" spans="1:19" s="214" customFormat="1" ht="21.6" customHeight="1" x14ac:dyDescent="0.25">
      <c r="A24" s="221" t="s">
        <v>5417</v>
      </c>
      <c r="B24" s="247" t="s">
        <v>220</v>
      </c>
      <c r="C24" s="222" t="s">
        <v>91</v>
      </c>
      <c r="D24" s="211" t="s">
        <v>113</v>
      </c>
      <c r="E24" s="242">
        <v>45383</v>
      </c>
      <c r="F24" s="223">
        <v>45292</v>
      </c>
      <c r="G24" s="224" t="s">
        <v>135</v>
      </c>
      <c r="H24" s="123">
        <v>45369</v>
      </c>
      <c r="I24" s="211">
        <v>9</v>
      </c>
      <c r="J24" s="211" t="s">
        <v>107</v>
      </c>
      <c r="K24" s="212" t="s">
        <v>104</v>
      </c>
      <c r="L24" s="212" t="s">
        <v>105</v>
      </c>
      <c r="M24" s="211" t="s">
        <v>112</v>
      </c>
      <c r="N24" s="211" t="s">
        <v>473</v>
      </c>
      <c r="O24" s="211" t="s">
        <v>474</v>
      </c>
      <c r="P24" s="213" t="s">
        <v>475</v>
      </c>
      <c r="Q24" s="213" t="s">
        <v>279</v>
      </c>
      <c r="R24" s="213"/>
      <c r="S24" s="213" t="s">
        <v>279</v>
      </c>
    </row>
    <row r="25" spans="1:19" ht="21.6" customHeight="1" x14ac:dyDescent="0.25">
      <c r="A25" s="236" t="s">
        <v>5418</v>
      </c>
      <c r="B25" s="252" t="s">
        <v>152</v>
      </c>
      <c r="C25" s="226" t="s">
        <v>34</v>
      </c>
      <c r="D25" s="208" t="s">
        <v>110</v>
      </c>
      <c r="E25" s="243">
        <v>44287</v>
      </c>
      <c r="F25" s="227">
        <v>44986</v>
      </c>
      <c r="G25" s="122" t="s">
        <v>137</v>
      </c>
      <c r="H25" s="123">
        <v>44816</v>
      </c>
      <c r="I25" s="208">
        <v>8</v>
      </c>
      <c r="J25" s="208" t="s">
        <v>107</v>
      </c>
      <c r="K25" s="209" t="s">
        <v>104</v>
      </c>
      <c r="L25" s="209" t="s">
        <v>105</v>
      </c>
      <c r="M25" s="208" t="s">
        <v>125</v>
      </c>
      <c r="N25" s="208" t="s">
        <v>283</v>
      </c>
      <c r="O25" s="208" t="s">
        <v>284</v>
      </c>
      <c r="P25" s="53" t="s">
        <v>285</v>
      </c>
      <c r="Q25" s="53" t="s">
        <v>279</v>
      </c>
      <c r="R25" s="53"/>
      <c r="S25" s="53" t="s">
        <v>279</v>
      </c>
    </row>
    <row r="26" spans="1:19" ht="21.6" customHeight="1" x14ac:dyDescent="0.25">
      <c r="A26" s="236" t="s">
        <v>5419</v>
      </c>
      <c r="B26" s="53" t="s">
        <v>153</v>
      </c>
      <c r="C26" s="226" t="s">
        <v>18</v>
      </c>
      <c r="D26" s="208" t="s">
        <v>115</v>
      </c>
      <c r="E26" s="243">
        <v>45566</v>
      </c>
      <c r="F26" s="227">
        <v>45292</v>
      </c>
      <c r="G26" s="122" t="s">
        <v>134</v>
      </c>
      <c r="H26" s="123">
        <v>44816</v>
      </c>
      <c r="I26" s="208">
        <v>8</v>
      </c>
      <c r="J26" s="208" t="s">
        <v>107</v>
      </c>
      <c r="K26" s="209" t="s">
        <v>106</v>
      </c>
      <c r="L26" s="209" t="s">
        <v>105</v>
      </c>
      <c r="M26" s="208" t="s">
        <v>125</v>
      </c>
      <c r="N26" s="208" t="s">
        <v>286</v>
      </c>
      <c r="O26" s="208" t="s">
        <v>287</v>
      </c>
      <c r="P26" s="53" t="s">
        <v>288</v>
      </c>
      <c r="Q26" s="53" t="s">
        <v>279</v>
      </c>
      <c r="R26" s="53"/>
      <c r="S26" s="53" t="s">
        <v>279</v>
      </c>
    </row>
    <row r="27" spans="1:19" s="214" customFormat="1" ht="21.6" customHeight="1" x14ac:dyDescent="0.25">
      <c r="A27" s="221" t="s">
        <v>5420</v>
      </c>
      <c r="B27" s="247" t="s">
        <v>154</v>
      </c>
      <c r="C27" s="222" t="s">
        <v>35</v>
      </c>
      <c r="D27" s="211" t="s">
        <v>110</v>
      </c>
      <c r="E27" s="242">
        <v>44287</v>
      </c>
      <c r="F27" s="223">
        <v>45323</v>
      </c>
      <c r="G27" s="224" t="s">
        <v>135</v>
      </c>
      <c r="H27" s="225">
        <v>44747</v>
      </c>
      <c r="I27" s="211">
        <v>9</v>
      </c>
      <c r="J27" s="211" t="s">
        <v>103</v>
      </c>
      <c r="K27" s="212" t="s">
        <v>104</v>
      </c>
      <c r="L27" s="212" t="s">
        <v>105</v>
      </c>
      <c r="M27" s="211" t="s">
        <v>112</v>
      </c>
      <c r="N27" s="211" t="s">
        <v>289</v>
      </c>
      <c r="O27" s="211" t="s">
        <v>290</v>
      </c>
      <c r="P27" s="213" t="s">
        <v>291</v>
      </c>
      <c r="Q27" s="213" t="s">
        <v>155</v>
      </c>
      <c r="R27" s="213"/>
      <c r="S27" s="213" t="s">
        <v>155</v>
      </c>
    </row>
    <row r="28" spans="1:19" ht="21.6" customHeight="1" x14ac:dyDescent="0.25">
      <c r="A28" s="236" t="s">
        <v>5421</v>
      </c>
      <c r="B28" s="53" t="s">
        <v>214</v>
      </c>
      <c r="C28" s="226" t="s">
        <v>85</v>
      </c>
      <c r="D28" s="208" t="s">
        <v>115</v>
      </c>
      <c r="E28" s="243">
        <v>44652</v>
      </c>
      <c r="F28" s="227">
        <v>44927</v>
      </c>
      <c r="G28" s="122" t="s">
        <v>136</v>
      </c>
      <c r="H28" s="123">
        <v>45369</v>
      </c>
      <c r="I28" s="208">
        <v>8</v>
      </c>
      <c r="J28" s="208" t="s">
        <v>107</v>
      </c>
      <c r="K28" s="209" t="s">
        <v>106</v>
      </c>
      <c r="L28" s="209" t="s">
        <v>105</v>
      </c>
      <c r="M28" s="208" t="s">
        <v>125</v>
      </c>
      <c r="N28" s="208" t="s">
        <v>456</v>
      </c>
      <c r="O28" s="208" t="s">
        <v>454</v>
      </c>
      <c r="P28" s="53" t="s">
        <v>457</v>
      </c>
      <c r="Q28" s="53" t="s">
        <v>155</v>
      </c>
      <c r="R28" s="53"/>
      <c r="S28" s="53" t="s">
        <v>155</v>
      </c>
    </row>
    <row r="29" spans="1:19" ht="21.6" customHeight="1" x14ac:dyDescent="0.25">
      <c r="A29" s="236" t="s">
        <v>5422</v>
      </c>
      <c r="B29" s="53" t="s">
        <v>157</v>
      </c>
      <c r="C29" s="226" t="s">
        <v>38</v>
      </c>
      <c r="D29" s="208" t="s">
        <v>110</v>
      </c>
      <c r="E29" s="243">
        <v>41730</v>
      </c>
      <c r="F29" s="227">
        <v>44986</v>
      </c>
      <c r="G29" s="122" t="s">
        <v>138</v>
      </c>
      <c r="H29" s="123">
        <v>42732</v>
      </c>
      <c r="I29" s="208">
        <v>8</v>
      </c>
      <c r="J29" s="208" t="s">
        <v>118</v>
      </c>
      <c r="K29" s="209" t="s">
        <v>106</v>
      </c>
      <c r="L29" s="209" t="s">
        <v>105</v>
      </c>
      <c r="M29" s="208" t="s">
        <v>125</v>
      </c>
      <c r="N29" s="208" t="s">
        <v>295</v>
      </c>
      <c r="O29" s="208" t="s">
        <v>296</v>
      </c>
      <c r="P29" s="53" t="s">
        <v>297</v>
      </c>
      <c r="Q29" s="53" t="s">
        <v>155</v>
      </c>
      <c r="R29" s="53"/>
      <c r="S29" s="53" t="s">
        <v>155</v>
      </c>
    </row>
    <row r="30" spans="1:19" ht="21.6" customHeight="1" x14ac:dyDescent="0.25">
      <c r="A30" s="236" t="s">
        <v>5423</v>
      </c>
      <c r="B30" s="53" t="s">
        <v>158</v>
      </c>
      <c r="C30" s="226" t="s">
        <v>37</v>
      </c>
      <c r="D30" s="208" t="s">
        <v>110</v>
      </c>
      <c r="E30" s="243">
        <v>42095</v>
      </c>
      <c r="F30" s="227">
        <v>45352</v>
      </c>
      <c r="G30" s="122" t="s">
        <v>134</v>
      </c>
      <c r="H30" s="123">
        <v>44130</v>
      </c>
      <c r="I30" s="208">
        <v>8</v>
      </c>
      <c r="J30" s="208" t="s">
        <v>118</v>
      </c>
      <c r="K30" s="209" t="s">
        <v>106</v>
      </c>
      <c r="L30" s="209" t="s">
        <v>105</v>
      </c>
      <c r="M30" s="208" t="s">
        <v>125</v>
      </c>
      <c r="N30" s="208" t="s">
        <v>298</v>
      </c>
      <c r="O30" s="208" t="s">
        <v>299</v>
      </c>
      <c r="P30" s="53" t="s">
        <v>300</v>
      </c>
      <c r="Q30" s="53" t="s">
        <v>155</v>
      </c>
      <c r="R30" s="53"/>
      <c r="S30" s="53" t="s">
        <v>155</v>
      </c>
    </row>
    <row r="31" spans="1:19" ht="21.6" customHeight="1" x14ac:dyDescent="0.25">
      <c r="A31" s="236" t="s">
        <v>5424</v>
      </c>
      <c r="B31" s="252" t="s">
        <v>159</v>
      </c>
      <c r="C31" s="226" t="s">
        <v>39</v>
      </c>
      <c r="D31" s="208" t="s">
        <v>119</v>
      </c>
      <c r="E31" s="243">
        <v>44835</v>
      </c>
      <c r="F31" s="227">
        <v>45292</v>
      </c>
      <c r="G31" s="122" t="s">
        <v>117</v>
      </c>
      <c r="H31" s="123">
        <v>44277</v>
      </c>
      <c r="I31" s="208">
        <v>5</v>
      </c>
      <c r="J31" s="208" t="s">
        <v>118</v>
      </c>
      <c r="K31" s="209" t="s">
        <v>104</v>
      </c>
      <c r="L31" s="209" t="s">
        <v>105</v>
      </c>
      <c r="M31" s="208" t="s">
        <v>114</v>
      </c>
      <c r="N31" s="208" t="s">
        <v>301</v>
      </c>
      <c r="O31" s="208" t="s">
        <v>302</v>
      </c>
      <c r="P31" s="53" t="s">
        <v>303</v>
      </c>
      <c r="Q31" s="53" t="s">
        <v>155</v>
      </c>
      <c r="R31" s="53" t="s">
        <v>501</v>
      </c>
      <c r="S31" s="53" t="s">
        <v>155</v>
      </c>
    </row>
    <row r="32" spans="1:19" s="214" customFormat="1" ht="21.6" customHeight="1" x14ac:dyDescent="0.25">
      <c r="A32" s="221" t="s">
        <v>5425</v>
      </c>
      <c r="B32" s="247" t="s">
        <v>173</v>
      </c>
      <c r="C32" s="222" t="s">
        <v>52</v>
      </c>
      <c r="D32" s="208" t="s">
        <v>113</v>
      </c>
      <c r="E32" s="243">
        <v>45383</v>
      </c>
      <c r="F32" s="223">
        <v>45047</v>
      </c>
      <c r="G32" s="224" t="s">
        <v>135</v>
      </c>
      <c r="H32" s="123">
        <v>45369</v>
      </c>
      <c r="I32" s="211">
        <v>9</v>
      </c>
      <c r="J32" s="211" t="s">
        <v>103</v>
      </c>
      <c r="K32" s="212" t="s">
        <v>104</v>
      </c>
      <c r="L32" s="212" t="s">
        <v>105</v>
      </c>
      <c r="M32" s="211" t="s">
        <v>112</v>
      </c>
      <c r="N32" s="211" t="s">
        <v>345</v>
      </c>
      <c r="O32" s="211" t="s">
        <v>346</v>
      </c>
      <c r="P32" s="213" t="s">
        <v>347</v>
      </c>
      <c r="Q32" s="213" t="s">
        <v>307</v>
      </c>
      <c r="R32" s="213"/>
      <c r="S32" s="213" t="s">
        <v>307</v>
      </c>
    </row>
    <row r="33" spans="1:19" ht="21.6" customHeight="1" x14ac:dyDescent="0.25">
      <c r="A33" s="236" t="s">
        <v>5426</v>
      </c>
      <c r="B33" s="53" t="s">
        <v>5498</v>
      </c>
      <c r="C33" s="226" t="s">
        <v>41</v>
      </c>
      <c r="D33" s="208" t="s">
        <v>115</v>
      </c>
      <c r="E33" s="243">
        <v>44470</v>
      </c>
      <c r="F33" s="227">
        <v>45292</v>
      </c>
      <c r="G33" s="122" t="s">
        <v>136</v>
      </c>
      <c r="H33" s="123">
        <v>44105</v>
      </c>
      <c r="I33" s="208">
        <v>8</v>
      </c>
      <c r="J33" s="208" t="s">
        <v>107</v>
      </c>
      <c r="K33" s="209" t="s">
        <v>106</v>
      </c>
      <c r="L33" s="209" t="s">
        <v>105</v>
      </c>
      <c r="M33" s="208" t="s">
        <v>125</v>
      </c>
      <c r="N33" s="208" t="s">
        <v>308</v>
      </c>
      <c r="O33" s="208" t="s">
        <v>309</v>
      </c>
      <c r="P33" s="53" t="s">
        <v>310</v>
      </c>
      <c r="Q33" s="53" t="s">
        <v>307</v>
      </c>
      <c r="R33" s="53"/>
      <c r="S33" s="53" t="s">
        <v>307</v>
      </c>
    </row>
    <row r="34" spans="1:19" ht="21.6" customHeight="1" x14ac:dyDescent="0.25">
      <c r="A34" s="236" t="s">
        <v>5427</v>
      </c>
      <c r="B34" s="252" t="s">
        <v>162</v>
      </c>
      <c r="C34" s="226" t="s">
        <v>42</v>
      </c>
      <c r="D34" s="208" t="s">
        <v>110</v>
      </c>
      <c r="E34" s="243">
        <v>45200</v>
      </c>
      <c r="F34" s="227">
        <v>45292</v>
      </c>
      <c r="G34" s="122" t="s">
        <v>137</v>
      </c>
      <c r="H34" s="123">
        <v>43336</v>
      </c>
      <c r="I34" s="208">
        <v>8</v>
      </c>
      <c r="J34" s="208" t="s">
        <v>107</v>
      </c>
      <c r="K34" s="209" t="s">
        <v>104</v>
      </c>
      <c r="L34" s="209" t="s">
        <v>105</v>
      </c>
      <c r="M34" s="208" t="s">
        <v>125</v>
      </c>
      <c r="N34" s="208" t="s">
        <v>311</v>
      </c>
      <c r="O34" s="208" t="s">
        <v>312</v>
      </c>
      <c r="P34" s="53" t="s">
        <v>313</v>
      </c>
      <c r="Q34" s="53" t="s">
        <v>307</v>
      </c>
      <c r="R34" s="53"/>
      <c r="S34" s="53" t="s">
        <v>307</v>
      </c>
    </row>
    <row r="35" spans="1:19" ht="21.6" customHeight="1" x14ac:dyDescent="0.25">
      <c r="A35" s="236" t="s">
        <v>5428</v>
      </c>
      <c r="B35" s="53" t="s">
        <v>163</v>
      </c>
      <c r="C35" s="226" t="s">
        <v>43</v>
      </c>
      <c r="D35" s="208" t="s">
        <v>110</v>
      </c>
      <c r="E35" s="243">
        <v>45383</v>
      </c>
      <c r="F35" s="227">
        <v>45292</v>
      </c>
      <c r="G35" s="122" t="s">
        <v>138</v>
      </c>
      <c r="H35" s="123">
        <v>43409</v>
      </c>
      <c r="I35" s="208">
        <v>8</v>
      </c>
      <c r="J35" s="208" t="s">
        <v>107</v>
      </c>
      <c r="K35" s="209" t="s">
        <v>106</v>
      </c>
      <c r="L35" s="209" t="s">
        <v>105</v>
      </c>
      <c r="M35" s="208" t="s">
        <v>125</v>
      </c>
      <c r="N35" s="208" t="s">
        <v>314</v>
      </c>
      <c r="O35" s="208" t="s">
        <v>315</v>
      </c>
      <c r="P35" s="53" t="s">
        <v>316</v>
      </c>
      <c r="Q35" s="53" t="s">
        <v>307</v>
      </c>
      <c r="R35" s="53"/>
      <c r="S35" s="53" t="s">
        <v>307</v>
      </c>
    </row>
    <row r="36" spans="1:19" s="214" customFormat="1" ht="21.6" customHeight="1" x14ac:dyDescent="0.25">
      <c r="A36" s="221" t="s">
        <v>5429</v>
      </c>
      <c r="B36" s="247" t="s">
        <v>317</v>
      </c>
      <c r="C36" s="222" t="s">
        <v>44</v>
      </c>
      <c r="D36" s="211" t="s">
        <v>110</v>
      </c>
      <c r="E36" s="242">
        <v>44652</v>
      </c>
      <c r="F36" s="223">
        <v>45292</v>
      </c>
      <c r="G36" s="224" t="s">
        <v>135</v>
      </c>
      <c r="H36" s="225">
        <v>44280</v>
      </c>
      <c r="I36" s="211">
        <v>9</v>
      </c>
      <c r="J36" s="211" t="s">
        <v>103</v>
      </c>
      <c r="K36" s="212" t="s">
        <v>104</v>
      </c>
      <c r="L36" s="212" t="s">
        <v>105</v>
      </c>
      <c r="M36" s="211" t="s">
        <v>112</v>
      </c>
      <c r="N36" s="211" t="s">
        <v>318</v>
      </c>
      <c r="O36" s="211" t="s">
        <v>319</v>
      </c>
      <c r="P36" s="213" t="s">
        <v>320</v>
      </c>
      <c r="Q36" s="213" t="s">
        <v>164</v>
      </c>
      <c r="R36" s="213"/>
      <c r="S36" s="213" t="s">
        <v>164</v>
      </c>
    </row>
    <row r="37" spans="1:19" ht="21.6" customHeight="1" x14ac:dyDescent="0.25">
      <c r="A37" s="236" t="s">
        <v>5430</v>
      </c>
      <c r="B37" s="53" t="s">
        <v>165</v>
      </c>
      <c r="C37" s="226" t="s">
        <v>45</v>
      </c>
      <c r="D37" s="208" t="s">
        <v>115</v>
      </c>
      <c r="E37" s="243">
        <v>44470</v>
      </c>
      <c r="F37" s="227">
        <v>45292</v>
      </c>
      <c r="G37" s="122" t="s">
        <v>136</v>
      </c>
      <c r="H37" s="123">
        <v>44280</v>
      </c>
      <c r="I37" s="208">
        <v>8</v>
      </c>
      <c r="J37" s="208" t="s">
        <v>107</v>
      </c>
      <c r="K37" s="209" t="s">
        <v>106</v>
      </c>
      <c r="L37" s="209" t="s">
        <v>105</v>
      </c>
      <c r="M37" s="208" t="s">
        <v>125</v>
      </c>
      <c r="N37" s="208" t="s">
        <v>321</v>
      </c>
      <c r="O37" s="208" t="s">
        <v>322</v>
      </c>
      <c r="P37" s="53" t="s">
        <v>323</v>
      </c>
      <c r="Q37" s="53" t="s">
        <v>164</v>
      </c>
      <c r="R37" s="53"/>
      <c r="S37" s="53" t="s">
        <v>164</v>
      </c>
    </row>
    <row r="38" spans="1:19" ht="21.6" customHeight="1" x14ac:dyDescent="0.25">
      <c r="A38" s="236" t="s">
        <v>5431</v>
      </c>
      <c r="B38" s="53" t="s">
        <v>166</v>
      </c>
      <c r="C38" s="226" t="s">
        <v>19</v>
      </c>
      <c r="D38" s="208" t="s">
        <v>110</v>
      </c>
      <c r="E38" s="243">
        <v>44652</v>
      </c>
      <c r="F38" s="227">
        <v>44958</v>
      </c>
      <c r="G38" s="122" t="s">
        <v>137</v>
      </c>
      <c r="H38" s="123">
        <v>44810</v>
      </c>
      <c r="I38" s="208">
        <v>8</v>
      </c>
      <c r="J38" s="208" t="s">
        <v>107</v>
      </c>
      <c r="K38" s="209" t="s">
        <v>106</v>
      </c>
      <c r="L38" s="209" t="s">
        <v>105</v>
      </c>
      <c r="M38" s="208" t="s">
        <v>125</v>
      </c>
      <c r="N38" s="208" t="s">
        <v>324</v>
      </c>
      <c r="O38" s="208" t="s">
        <v>325</v>
      </c>
      <c r="P38" s="53" t="s">
        <v>326</v>
      </c>
      <c r="Q38" s="53" t="s">
        <v>164</v>
      </c>
      <c r="R38" s="53"/>
      <c r="S38" s="53" t="s">
        <v>164</v>
      </c>
    </row>
    <row r="39" spans="1:19" ht="21.6" customHeight="1" x14ac:dyDescent="0.25">
      <c r="A39" s="236" t="s">
        <v>5432</v>
      </c>
      <c r="B39" s="53" t="s">
        <v>167</v>
      </c>
      <c r="C39" s="226" t="s">
        <v>46</v>
      </c>
      <c r="D39" s="208" t="s">
        <v>113</v>
      </c>
      <c r="E39" s="243">
        <v>40817</v>
      </c>
      <c r="F39" s="227">
        <v>44986</v>
      </c>
      <c r="G39" s="122" t="s">
        <v>138</v>
      </c>
      <c r="H39" s="123">
        <v>42732</v>
      </c>
      <c r="I39" s="208">
        <v>8</v>
      </c>
      <c r="J39" s="208" t="s">
        <v>107</v>
      </c>
      <c r="K39" s="209" t="s">
        <v>104</v>
      </c>
      <c r="L39" s="209" t="s">
        <v>105</v>
      </c>
      <c r="M39" s="208" t="s">
        <v>125</v>
      </c>
      <c r="N39" s="208" t="s">
        <v>327</v>
      </c>
      <c r="O39" s="208" t="s">
        <v>328</v>
      </c>
      <c r="P39" s="53" t="s">
        <v>329</v>
      </c>
      <c r="Q39" s="53" t="s">
        <v>164</v>
      </c>
      <c r="R39" s="53"/>
      <c r="S39" s="53" t="s">
        <v>164</v>
      </c>
    </row>
    <row r="40" spans="1:19" ht="21.6" customHeight="1" x14ac:dyDescent="0.25">
      <c r="A40" s="236" t="s">
        <v>5433</v>
      </c>
      <c r="B40" s="53" t="s">
        <v>330</v>
      </c>
      <c r="C40" s="226" t="s">
        <v>47</v>
      </c>
      <c r="D40" s="208" t="s">
        <v>115</v>
      </c>
      <c r="E40" s="243">
        <v>44470</v>
      </c>
      <c r="F40" s="227">
        <v>44927</v>
      </c>
      <c r="G40" s="122" t="s">
        <v>134</v>
      </c>
      <c r="H40" s="123">
        <v>44200</v>
      </c>
      <c r="I40" s="208">
        <v>8</v>
      </c>
      <c r="J40" s="208" t="s">
        <v>107</v>
      </c>
      <c r="K40" s="209" t="s">
        <v>106</v>
      </c>
      <c r="L40" s="209" t="s">
        <v>105</v>
      </c>
      <c r="M40" s="208" t="s">
        <v>125</v>
      </c>
      <c r="N40" s="208" t="s">
        <v>331</v>
      </c>
      <c r="O40" s="208">
        <v>81270378378</v>
      </c>
      <c r="P40" s="53" t="s">
        <v>332</v>
      </c>
      <c r="Q40" s="53" t="s">
        <v>164</v>
      </c>
      <c r="R40" s="53"/>
      <c r="S40" s="53" t="s">
        <v>164</v>
      </c>
    </row>
    <row r="41" spans="1:19" s="214" customFormat="1" ht="21.6" customHeight="1" x14ac:dyDescent="0.25">
      <c r="A41" s="221" t="s">
        <v>5434</v>
      </c>
      <c r="B41" s="247" t="s">
        <v>168</v>
      </c>
      <c r="C41" s="222" t="s">
        <v>48</v>
      </c>
      <c r="D41" s="211" t="s">
        <v>113</v>
      </c>
      <c r="E41" s="242">
        <v>45200</v>
      </c>
      <c r="F41" s="223">
        <v>45292</v>
      </c>
      <c r="G41" s="224" t="s">
        <v>135</v>
      </c>
      <c r="H41" s="225">
        <v>44130</v>
      </c>
      <c r="I41" s="211">
        <v>9</v>
      </c>
      <c r="J41" s="211" t="s">
        <v>107</v>
      </c>
      <c r="K41" s="212" t="s">
        <v>104</v>
      </c>
      <c r="L41" s="212" t="s">
        <v>105</v>
      </c>
      <c r="M41" s="211" t="s">
        <v>112</v>
      </c>
      <c r="N41" s="211" t="s">
        <v>333</v>
      </c>
      <c r="O41" s="211" t="s">
        <v>334</v>
      </c>
      <c r="P41" s="213" t="s">
        <v>335</v>
      </c>
      <c r="Q41" s="213" t="s">
        <v>169</v>
      </c>
      <c r="R41" s="213"/>
      <c r="S41" s="213" t="s">
        <v>169</v>
      </c>
    </row>
    <row r="42" spans="1:19" ht="21.6" customHeight="1" x14ac:dyDescent="0.25">
      <c r="A42" s="236" t="s">
        <v>5435</v>
      </c>
      <c r="B42" s="53" t="s">
        <v>171</v>
      </c>
      <c r="C42" s="226" t="s">
        <v>50</v>
      </c>
      <c r="D42" s="208" t="s">
        <v>113</v>
      </c>
      <c r="E42" s="243">
        <v>43556</v>
      </c>
      <c r="F42" s="227">
        <v>44958</v>
      </c>
      <c r="G42" s="122" t="s">
        <v>138</v>
      </c>
      <c r="H42" s="123">
        <v>44231</v>
      </c>
      <c r="I42" s="208">
        <v>8</v>
      </c>
      <c r="J42" s="208" t="s">
        <v>107</v>
      </c>
      <c r="K42" s="209" t="s">
        <v>106</v>
      </c>
      <c r="L42" s="209" t="s">
        <v>105</v>
      </c>
      <c r="M42" s="208" t="s">
        <v>125</v>
      </c>
      <c r="N42" s="208" t="s">
        <v>339</v>
      </c>
      <c r="O42" s="208" t="s">
        <v>340</v>
      </c>
      <c r="P42" s="53" t="s">
        <v>341</v>
      </c>
      <c r="Q42" s="53" t="s">
        <v>169</v>
      </c>
      <c r="R42" s="53"/>
      <c r="S42" s="53" t="s">
        <v>169</v>
      </c>
    </row>
    <row r="43" spans="1:19" ht="21.6" customHeight="1" x14ac:dyDescent="0.25">
      <c r="A43" s="236" t="s">
        <v>5436</v>
      </c>
      <c r="B43" s="53" t="s">
        <v>172</v>
      </c>
      <c r="C43" s="226" t="s">
        <v>51</v>
      </c>
      <c r="D43" s="208" t="s">
        <v>115</v>
      </c>
      <c r="E43" s="243">
        <v>44652</v>
      </c>
      <c r="F43" s="227">
        <v>45413</v>
      </c>
      <c r="G43" s="122" t="s">
        <v>134</v>
      </c>
      <c r="H43" s="123">
        <v>44470</v>
      </c>
      <c r="I43" s="208">
        <v>8</v>
      </c>
      <c r="J43" s="208" t="s">
        <v>107</v>
      </c>
      <c r="K43" s="209" t="s">
        <v>104</v>
      </c>
      <c r="L43" s="209" t="s">
        <v>105</v>
      </c>
      <c r="M43" s="208" t="s">
        <v>125</v>
      </c>
      <c r="N43" s="208" t="s">
        <v>342</v>
      </c>
      <c r="O43" s="208" t="s">
        <v>343</v>
      </c>
      <c r="P43" s="53" t="s">
        <v>344</v>
      </c>
      <c r="Q43" s="53" t="s">
        <v>169</v>
      </c>
      <c r="R43" s="53"/>
      <c r="S43" s="53" t="s">
        <v>169</v>
      </c>
    </row>
    <row r="44" spans="1:19" s="214" customFormat="1" ht="21.6" customHeight="1" x14ac:dyDescent="0.25">
      <c r="A44" s="221" t="s">
        <v>5437</v>
      </c>
      <c r="B44" s="247" t="s">
        <v>5202</v>
      </c>
      <c r="C44" s="222" t="s">
        <v>5203</v>
      </c>
      <c r="D44" s="211" t="s">
        <v>113</v>
      </c>
      <c r="E44" s="242">
        <v>45017</v>
      </c>
      <c r="F44" s="223">
        <v>44927</v>
      </c>
      <c r="G44" s="224" t="s">
        <v>135</v>
      </c>
      <c r="H44" s="225">
        <v>45369</v>
      </c>
      <c r="I44" s="211">
        <v>9</v>
      </c>
      <c r="J44" s="211" t="s">
        <v>107</v>
      </c>
      <c r="K44" s="212" t="s">
        <v>104</v>
      </c>
      <c r="L44" s="212" t="s">
        <v>105</v>
      </c>
      <c r="M44" s="211" t="s">
        <v>112</v>
      </c>
      <c r="N44" s="211" t="s">
        <v>5204</v>
      </c>
      <c r="O44" s="211" t="s">
        <v>5205</v>
      </c>
      <c r="P44" s="213" t="s">
        <v>5206</v>
      </c>
      <c r="Q44" s="213" t="s">
        <v>348</v>
      </c>
      <c r="R44" s="213"/>
      <c r="S44" s="213" t="s">
        <v>348</v>
      </c>
    </row>
    <row r="45" spans="1:19" ht="21.6" customHeight="1" x14ac:dyDescent="0.25">
      <c r="A45" s="236" t="s">
        <v>5438</v>
      </c>
      <c r="B45" s="53" t="s">
        <v>174</v>
      </c>
      <c r="C45" s="226" t="s">
        <v>53</v>
      </c>
      <c r="D45" s="208" t="s">
        <v>110</v>
      </c>
      <c r="E45" s="243">
        <v>41548</v>
      </c>
      <c r="F45" s="227">
        <v>44986</v>
      </c>
      <c r="G45" s="122" t="s">
        <v>136</v>
      </c>
      <c r="H45" s="123">
        <v>42732</v>
      </c>
      <c r="I45" s="208">
        <v>8</v>
      </c>
      <c r="J45" s="208" t="s">
        <v>118</v>
      </c>
      <c r="K45" s="209" t="s">
        <v>104</v>
      </c>
      <c r="L45" s="209" t="s">
        <v>105</v>
      </c>
      <c r="M45" s="208" t="s">
        <v>125</v>
      </c>
      <c r="N45" s="208" t="s">
        <v>349</v>
      </c>
      <c r="O45" s="208" t="s">
        <v>350</v>
      </c>
      <c r="P45" s="53" t="s">
        <v>351</v>
      </c>
      <c r="Q45" s="53" t="s">
        <v>348</v>
      </c>
      <c r="R45" s="53"/>
      <c r="S45" s="53" t="s">
        <v>348</v>
      </c>
    </row>
    <row r="46" spans="1:19" ht="21.6" customHeight="1" x14ac:dyDescent="0.25">
      <c r="A46" s="236" t="s">
        <v>5439</v>
      </c>
      <c r="B46" s="53" t="s">
        <v>175</v>
      </c>
      <c r="C46" s="226" t="s">
        <v>54</v>
      </c>
      <c r="D46" s="208" t="s">
        <v>113</v>
      </c>
      <c r="E46" s="243">
        <v>42461</v>
      </c>
      <c r="F46" s="227">
        <v>45383</v>
      </c>
      <c r="G46" s="122" t="s">
        <v>138</v>
      </c>
      <c r="H46" s="123">
        <v>42732</v>
      </c>
      <c r="I46" s="208">
        <v>8</v>
      </c>
      <c r="J46" s="208" t="s">
        <v>107</v>
      </c>
      <c r="K46" s="209" t="s">
        <v>104</v>
      </c>
      <c r="L46" s="209" t="s">
        <v>105</v>
      </c>
      <c r="M46" s="208" t="s">
        <v>125</v>
      </c>
      <c r="N46" s="208" t="s">
        <v>352</v>
      </c>
      <c r="O46" s="208" t="s">
        <v>353</v>
      </c>
      <c r="P46" s="53" t="s">
        <v>354</v>
      </c>
      <c r="Q46" s="53" t="s">
        <v>348</v>
      </c>
      <c r="R46" s="53"/>
      <c r="S46" s="53" t="s">
        <v>348</v>
      </c>
    </row>
    <row r="47" spans="1:19" ht="21.6" customHeight="1" x14ac:dyDescent="0.25">
      <c r="A47" s="236" t="s">
        <v>5440</v>
      </c>
      <c r="B47" s="53" t="s">
        <v>176</v>
      </c>
      <c r="C47" s="226" t="s">
        <v>17</v>
      </c>
      <c r="D47" s="208" t="s">
        <v>115</v>
      </c>
      <c r="E47" s="243">
        <v>45200</v>
      </c>
      <c r="F47" s="227">
        <v>45505</v>
      </c>
      <c r="G47" s="122" t="s">
        <v>134</v>
      </c>
      <c r="H47" s="123">
        <v>44810</v>
      </c>
      <c r="I47" s="208">
        <v>8</v>
      </c>
      <c r="J47" s="208" t="s">
        <v>107</v>
      </c>
      <c r="K47" s="209" t="s">
        <v>106</v>
      </c>
      <c r="L47" s="209" t="s">
        <v>105</v>
      </c>
      <c r="M47" s="208" t="s">
        <v>125</v>
      </c>
      <c r="N47" s="208" t="s">
        <v>355</v>
      </c>
      <c r="O47" s="208" t="s">
        <v>356</v>
      </c>
      <c r="P47" s="53" t="s">
        <v>357</v>
      </c>
      <c r="Q47" s="53" t="s">
        <v>348</v>
      </c>
      <c r="R47" s="53"/>
      <c r="S47" s="53" t="s">
        <v>348</v>
      </c>
    </row>
    <row r="48" spans="1:19" s="214" customFormat="1" ht="21.6" customHeight="1" x14ac:dyDescent="0.25">
      <c r="A48" s="221" t="s">
        <v>5441</v>
      </c>
      <c r="B48" s="247" t="s">
        <v>160</v>
      </c>
      <c r="C48" s="222" t="s">
        <v>40</v>
      </c>
      <c r="D48" s="211" t="s">
        <v>113</v>
      </c>
      <c r="E48" s="242">
        <v>45200</v>
      </c>
      <c r="F48" s="223">
        <v>44927</v>
      </c>
      <c r="G48" s="224" t="s">
        <v>135</v>
      </c>
      <c r="H48" s="123">
        <v>45369</v>
      </c>
      <c r="I48" s="211">
        <v>9</v>
      </c>
      <c r="J48" s="211" t="s">
        <v>103</v>
      </c>
      <c r="K48" s="212" t="s">
        <v>104</v>
      </c>
      <c r="L48" s="212" t="s">
        <v>105</v>
      </c>
      <c r="M48" s="211" t="s">
        <v>112</v>
      </c>
      <c r="N48" s="211" t="s">
        <v>304</v>
      </c>
      <c r="O48" s="211" t="s">
        <v>305</v>
      </c>
      <c r="P48" s="213" t="s">
        <v>306</v>
      </c>
      <c r="Q48" s="213" t="s">
        <v>178</v>
      </c>
      <c r="R48" s="213"/>
      <c r="S48" s="213" t="s">
        <v>178</v>
      </c>
    </row>
    <row r="49" spans="1:19" ht="21.6" customHeight="1" x14ac:dyDescent="0.25">
      <c r="A49" s="236" t="s">
        <v>5442</v>
      </c>
      <c r="B49" s="53" t="s">
        <v>156</v>
      </c>
      <c r="C49" s="226" t="s">
        <v>36</v>
      </c>
      <c r="D49" s="208" t="s">
        <v>113</v>
      </c>
      <c r="E49" s="243">
        <v>45444</v>
      </c>
      <c r="F49" s="227">
        <v>45505</v>
      </c>
      <c r="G49" s="122" t="s">
        <v>136</v>
      </c>
      <c r="H49" s="123">
        <v>45369</v>
      </c>
      <c r="I49" s="208">
        <v>8</v>
      </c>
      <c r="J49" s="208" t="s">
        <v>107</v>
      </c>
      <c r="K49" s="209" t="s">
        <v>104</v>
      </c>
      <c r="L49" s="209" t="s">
        <v>105</v>
      </c>
      <c r="M49" s="208" t="s">
        <v>125</v>
      </c>
      <c r="N49" s="208" t="s">
        <v>292</v>
      </c>
      <c r="O49" s="208" t="s">
        <v>293</v>
      </c>
      <c r="P49" s="53" t="s">
        <v>294</v>
      </c>
      <c r="Q49" s="53" t="s">
        <v>178</v>
      </c>
      <c r="R49" s="53"/>
      <c r="S49" s="53" t="s">
        <v>178</v>
      </c>
    </row>
    <row r="50" spans="1:19" ht="21.6" customHeight="1" x14ac:dyDescent="0.25">
      <c r="A50" s="236" t="s">
        <v>5443</v>
      </c>
      <c r="B50" s="53" t="s">
        <v>181</v>
      </c>
      <c r="C50" s="226" t="s">
        <v>57</v>
      </c>
      <c r="D50" s="208" t="s">
        <v>113</v>
      </c>
      <c r="E50" s="243">
        <v>43922</v>
      </c>
      <c r="F50" s="227">
        <v>44958</v>
      </c>
      <c r="G50" s="122" t="s">
        <v>138</v>
      </c>
      <c r="H50" s="123">
        <v>44351</v>
      </c>
      <c r="I50" s="208">
        <v>8</v>
      </c>
      <c r="J50" s="208" t="s">
        <v>107</v>
      </c>
      <c r="K50" s="209" t="s">
        <v>106</v>
      </c>
      <c r="L50" s="209" t="s">
        <v>105</v>
      </c>
      <c r="M50" s="208" t="s">
        <v>125</v>
      </c>
      <c r="N50" s="208" t="s">
        <v>366</v>
      </c>
      <c r="O50" s="208" t="s">
        <v>367</v>
      </c>
      <c r="P50" s="53" t="s">
        <v>368</v>
      </c>
      <c r="Q50" s="53" t="s">
        <v>178</v>
      </c>
      <c r="R50" s="53"/>
      <c r="S50" s="53" t="s">
        <v>178</v>
      </c>
    </row>
    <row r="51" spans="1:19" ht="21.6" customHeight="1" x14ac:dyDescent="0.25">
      <c r="A51" s="236" t="s">
        <v>5444</v>
      </c>
      <c r="B51" s="53" t="s">
        <v>182</v>
      </c>
      <c r="C51" s="226" t="s">
        <v>58</v>
      </c>
      <c r="D51" s="208" t="s">
        <v>110</v>
      </c>
      <c r="E51" s="243">
        <v>45017</v>
      </c>
      <c r="F51" s="227">
        <v>45047</v>
      </c>
      <c r="G51" s="122" t="s">
        <v>134</v>
      </c>
      <c r="H51" s="123">
        <v>43833</v>
      </c>
      <c r="I51" s="208">
        <v>8</v>
      </c>
      <c r="J51" s="208" t="s">
        <v>107</v>
      </c>
      <c r="K51" s="209" t="s">
        <v>104</v>
      </c>
      <c r="L51" s="209" t="s">
        <v>105</v>
      </c>
      <c r="M51" s="208" t="s">
        <v>125</v>
      </c>
      <c r="N51" s="208" t="s">
        <v>369</v>
      </c>
      <c r="O51" s="208" t="s">
        <v>370</v>
      </c>
      <c r="P51" s="53" t="s">
        <v>371</v>
      </c>
      <c r="Q51" s="53" t="s">
        <v>178</v>
      </c>
      <c r="R51" s="53"/>
      <c r="S51" s="53" t="s">
        <v>178</v>
      </c>
    </row>
    <row r="52" spans="1:19" s="214" customFormat="1" ht="21.6" customHeight="1" x14ac:dyDescent="0.25">
      <c r="A52" s="221" t="s">
        <v>5445</v>
      </c>
      <c r="B52" s="247" t="s">
        <v>183</v>
      </c>
      <c r="C52" s="222" t="s">
        <v>59</v>
      </c>
      <c r="D52" s="211" t="s">
        <v>113</v>
      </c>
      <c r="E52" s="242">
        <v>44105</v>
      </c>
      <c r="F52" s="223">
        <v>45292</v>
      </c>
      <c r="G52" s="224" t="s">
        <v>135</v>
      </c>
      <c r="H52" s="225">
        <v>44470</v>
      </c>
      <c r="I52" s="211">
        <v>9</v>
      </c>
      <c r="J52" s="211" t="s">
        <v>107</v>
      </c>
      <c r="K52" s="212" t="s">
        <v>104</v>
      </c>
      <c r="L52" s="212" t="s">
        <v>105</v>
      </c>
      <c r="M52" s="211" t="s">
        <v>112</v>
      </c>
      <c r="N52" s="211" t="s">
        <v>372</v>
      </c>
      <c r="O52" s="211" t="s">
        <v>373</v>
      </c>
      <c r="P52" s="213" t="s">
        <v>374</v>
      </c>
      <c r="Q52" s="213" t="s">
        <v>375</v>
      </c>
      <c r="R52" s="213"/>
      <c r="S52" s="213" t="s">
        <v>375</v>
      </c>
    </row>
    <row r="53" spans="1:19" ht="21.6" customHeight="1" x14ac:dyDescent="0.25">
      <c r="A53" s="221" t="s">
        <v>5446</v>
      </c>
      <c r="B53" s="53" t="s">
        <v>184</v>
      </c>
      <c r="C53" s="226" t="s">
        <v>60</v>
      </c>
      <c r="D53" s="208" t="s">
        <v>113</v>
      </c>
      <c r="E53" s="243">
        <v>44652</v>
      </c>
      <c r="F53" s="227">
        <v>45292</v>
      </c>
      <c r="G53" s="122" t="s">
        <v>136</v>
      </c>
      <c r="H53" s="123">
        <v>44130</v>
      </c>
      <c r="I53" s="208">
        <v>8</v>
      </c>
      <c r="J53" s="208" t="s">
        <v>107</v>
      </c>
      <c r="K53" s="209" t="s">
        <v>106</v>
      </c>
      <c r="L53" s="209" t="s">
        <v>105</v>
      </c>
      <c r="M53" s="208" t="s">
        <v>125</v>
      </c>
      <c r="N53" s="208" t="s">
        <v>376</v>
      </c>
      <c r="O53" s="208" t="s">
        <v>377</v>
      </c>
      <c r="P53" s="53" t="s">
        <v>378</v>
      </c>
      <c r="Q53" s="53" t="s">
        <v>375</v>
      </c>
      <c r="R53" s="53"/>
      <c r="S53" s="53" t="s">
        <v>375</v>
      </c>
    </row>
    <row r="54" spans="1:19" ht="21.6" customHeight="1" x14ac:dyDescent="0.25">
      <c r="A54" s="221" t="s">
        <v>5447</v>
      </c>
      <c r="B54" s="53" t="s">
        <v>186</v>
      </c>
      <c r="C54" s="226" t="s">
        <v>62</v>
      </c>
      <c r="D54" s="208" t="s">
        <v>113</v>
      </c>
      <c r="E54" s="243">
        <v>44835</v>
      </c>
      <c r="F54" s="227">
        <v>44986</v>
      </c>
      <c r="G54" s="122" t="s">
        <v>138</v>
      </c>
      <c r="H54" s="123">
        <v>44711</v>
      </c>
      <c r="I54" s="208">
        <v>8</v>
      </c>
      <c r="J54" s="208" t="s">
        <v>107</v>
      </c>
      <c r="K54" s="209" t="s">
        <v>106</v>
      </c>
      <c r="L54" s="209" t="s">
        <v>105</v>
      </c>
      <c r="M54" s="208" t="s">
        <v>125</v>
      </c>
      <c r="N54" s="208" t="s">
        <v>382</v>
      </c>
      <c r="O54" s="208" t="s">
        <v>383</v>
      </c>
      <c r="P54" s="53" t="s">
        <v>384</v>
      </c>
      <c r="Q54" s="53" t="s">
        <v>375</v>
      </c>
      <c r="R54" s="53"/>
      <c r="S54" s="53" t="s">
        <v>375</v>
      </c>
    </row>
    <row r="55" spans="1:19" ht="21.6" customHeight="1" x14ac:dyDescent="0.25">
      <c r="A55" s="221" t="s">
        <v>5448</v>
      </c>
      <c r="B55" s="53" t="s">
        <v>198</v>
      </c>
      <c r="C55" s="226" t="s">
        <v>72</v>
      </c>
      <c r="D55" s="208" t="s">
        <v>113</v>
      </c>
      <c r="E55" s="243">
        <v>45444</v>
      </c>
      <c r="F55" s="227">
        <v>45292</v>
      </c>
      <c r="G55" s="122" t="s">
        <v>134</v>
      </c>
      <c r="H55" s="123">
        <v>45369</v>
      </c>
      <c r="I55" s="208">
        <v>8</v>
      </c>
      <c r="J55" s="208" t="s">
        <v>107</v>
      </c>
      <c r="K55" s="209" t="s">
        <v>106</v>
      </c>
      <c r="L55" s="209" t="s">
        <v>105</v>
      </c>
      <c r="M55" s="208" t="s">
        <v>125</v>
      </c>
      <c r="N55" s="208" t="s">
        <v>413</v>
      </c>
      <c r="O55" s="208" t="s">
        <v>414</v>
      </c>
      <c r="P55" s="53" t="s">
        <v>415</v>
      </c>
      <c r="Q55" s="53" t="s">
        <v>375</v>
      </c>
      <c r="R55" s="53"/>
      <c r="S55" s="53" t="s">
        <v>375</v>
      </c>
    </row>
    <row r="56" spans="1:19" s="214" customFormat="1" ht="21.6" customHeight="1" x14ac:dyDescent="0.25">
      <c r="A56" s="221" t="s">
        <v>5449</v>
      </c>
      <c r="B56" s="247" t="s">
        <v>5296</v>
      </c>
      <c r="C56" s="222" t="s">
        <v>5297</v>
      </c>
      <c r="D56" s="211" t="s">
        <v>110</v>
      </c>
      <c r="E56" s="242">
        <v>44105</v>
      </c>
      <c r="F56" s="223">
        <v>45444</v>
      </c>
      <c r="G56" s="224" t="s">
        <v>135</v>
      </c>
      <c r="H56" s="225">
        <v>45369</v>
      </c>
      <c r="I56" s="211">
        <v>9</v>
      </c>
      <c r="J56" s="211" t="s">
        <v>111</v>
      </c>
      <c r="K56" s="212" t="s">
        <v>104</v>
      </c>
      <c r="L56" s="212" t="s">
        <v>105</v>
      </c>
      <c r="M56" s="211" t="s">
        <v>112</v>
      </c>
      <c r="N56" s="211" t="s">
        <v>5298</v>
      </c>
      <c r="O56" s="211" t="s">
        <v>5299</v>
      </c>
      <c r="P56" s="213" t="s">
        <v>5300</v>
      </c>
      <c r="Q56" s="213" t="s">
        <v>189</v>
      </c>
      <c r="R56" s="213"/>
      <c r="S56" s="213" t="s">
        <v>189</v>
      </c>
    </row>
    <row r="57" spans="1:19" ht="21.6" customHeight="1" x14ac:dyDescent="0.25">
      <c r="A57" s="221" t="s">
        <v>5450</v>
      </c>
      <c r="B57" s="53" t="s">
        <v>190</v>
      </c>
      <c r="C57" s="226" t="s">
        <v>65</v>
      </c>
      <c r="D57" s="208" t="s">
        <v>113</v>
      </c>
      <c r="E57" s="243">
        <v>43556</v>
      </c>
      <c r="F57" s="227">
        <v>45383</v>
      </c>
      <c r="G57" s="122" t="s">
        <v>136</v>
      </c>
      <c r="H57" s="123">
        <v>44351</v>
      </c>
      <c r="I57" s="208">
        <v>8</v>
      </c>
      <c r="J57" s="208" t="s">
        <v>107</v>
      </c>
      <c r="K57" s="209" t="s">
        <v>104</v>
      </c>
      <c r="L57" s="209" t="s">
        <v>105</v>
      </c>
      <c r="M57" s="208" t="s">
        <v>125</v>
      </c>
      <c r="N57" s="208" t="s">
        <v>391</v>
      </c>
      <c r="O57" s="208" t="s">
        <v>392</v>
      </c>
      <c r="P57" s="53" t="s">
        <v>393</v>
      </c>
      <c r="Q57" s="53" t="s">
        <v>189</v>
      </c>
      <c r="R57" s="53"/>
      <c r="S57" s="53" t="s">
        <v>189</v>
      </c>
    </row>
    <row r="58" spans="1:19" ht="21.6" customHeight="1" x14ac:dyDescent="0.25">
      <c r="A58" s="221" t="s">
        <v>5451</v>
      </c>
      <c r="B58" s="53" t="s">
        <v>191</v>
      </c>
      <c r="C58" s="226" t="s">
        <v>66</v>
      </c>
      <c r="D58" s="208" t="s">
        <v>110</v>
      </c>
      <c r="E58" s="243">
        <v>45017</v>
      </c>
      <c r="F58" s="227">
        <v>44927</v>
      </c>
      <c r="G58" s="122" t="s">
        <v>137</v>
      </c>
      <c r="H58" s="123">
        <v>44130</v>
      </c>
      <c r="I58" s="208">
        <v>8</v>
      </c>
      <c r="J58" s="208" t="s">
        <v>120</v>
      </c>
      <c r="K58" s="209" t="s">
        <v>106</v>
      </c>
      <c r="L58" s="209" t="s">
        <v>105</v>
      </c>
      <c r="M58" s="208" t="s">
        <v>125</v>
      </c>
      <c r="N58" s="208" t="s">
        <v>394</v>
      </c>
      <c r="O58" s="208" t="s">
        <v>395</v>
      </c>
      <c r="P58" s="53" t="s">
        <v>396</v>
      </c>
      <c r="Q58" s="53" t="s">
        <v>189</v>
      </c>
      <c r="R58" s="53"/>
      <c r="S58" s="53" t="s">
        <v>189</v>
      </c>
    </row>
    <row r="59" spans="1:19" ht="21.6" customHeight="1" x14ac:dyDescent="0.25">
      <c r="A59" s="221" t="s">
        <v>5452</v>
      </c>
      <c r="B59" s="53" t="s">
        <v>192</v>
      </c>
      <c r="C59" s="226" t="s">
        <v>67</v>
      </c>
      <c r="D59" s="208" t="s">
        <v>113</v>
      </c>
      <c r="E59" s="243">
        <v>43922</v>
      </c>
      <c r="F59" s="227">
        <v>45017</v>
      </c>
      <c r="G59" s="122" t="s">
        <v>138</v>
      </c>
      <c r="H59" s="123">
        <v>44678</v>
      </c>
      <c r="I59" s="208">
        <v>8</v>
      </c>
      <c r="J59" s="208" t="s">
        <v>107</v>
      </c>
      <c r="K59" s="209" t="s">
        <v>106</v>
      </c>
      <c r="L59" s="209" t="s">
        <v>105</v>
      </c>
      <c r="M59" s="208" t="s">
        <v>125</v>
      </c>
      <c r="N59" s="208" t="s">
        <v>397</v>
      </c>
      <c r="O59" s="208" t="s">
        <v>398</v>
      </c>
      <c r="P59" s="53" t="s">
        <v>399</v>
      </c>
      <c r="Q59" s="53" t="s">
        <v>189</v>
      </c>
      <c r="R59" s="53"/>
      <c r="S59" s="53" t="s">
        <v>189</v>
      </c>
    </row>
    <row r="60" spans="1:19" s="214" customFormat="1" ht="21.6" customHeight="1" x14ac:dyDescent="0.25">
      <c r="A60" s="221" t="s">
        <v>5453</v>
      </c>
      <c r="B60" s="247" t="s">
        <v>400</v>
      </c>
      <c r="C60" s="222" t="s">
        <v>68</v>
      </c>
      <c r="D60" s="211" t="s">
        <v>110</v>
      </c>
      <c r="E60" s="242">
        <v>44652</v>
      </c>
      <c r="F60" s="223">
        <v>45292</v>
      </c>
      <c r="G60" s="224" t="s">
        <v>135</v>
      </c>
      <c r="H60" s="123">
        <v>45369</v>
      </c>
      <c r="I60" s="211">
        <v>8</v>
      </c>
      <c r="J60" s="211" t="s">
        <v>103</v>
      </c>
      <c r="K60" s="212" t="s">
        <v>104</v>
      </c>
      <c r="L60" s="212" t="s">
        <v>105</v>
      </c>
      <c r="M60" s="211" t="s">
        <v>125</v>
      </c>
      <c r="N60" s="211" t="s">
        <v>401</v>
      </c>
      <c r="O60" s="211" t="s">
        <v>402</v>
      </c>
      <c r="P60" s="213" t="s">
        <v>403</v>
      </c>
      <c r="Q60" s="213" t="s">
        <v>193</v>
      </c>
      <c r="R60" s="213"/>
      <c r="S60" s="213" t="s">
        <v>193</v>
      </c>
    </row>
    <row r="61" spans="1:19" ht="21.6" customHeight="1" x14ac:dyDescent="0.25">
      <c r="A61" s="221" t="s">
        <v>5454</v>
      </c>
      <c r="B61" s="53" t="s">
        <v>194</v>
      </c>
      <c r="C61" s="226" t="s">
        <v>69</v>
      </c>
      <c r="D61" s="208" t="s">
        <v>113</v>
      </c>
      <c r="E61" s="243">
        <v>44652</v>
      </c>
      <c r="F61" s="227">
        <v>45292</v>
      </c>
      <c r="G61" s="122" t="s">
        <v>137</v>
      </c>
      <c r="H61" s="123">
        <v>43591</v>
      </c>
      <c r="I61" s="208">
        <v>8</v>
      </c>
      <c r="J61" s="208" t="s">
        <v>107</v>
      </c>
      <c r="K61" s="209" t="s">
        <v>104</v>
      </c>
      <c r="L61" s="209" t="s">
        <v>105</v>
      </c>
      <c r="M61" s="208" t="s">
        <v>125</v>
      </c>
      <c r="N61" s="208" t="s">
        <v>404</v>
      </c>
      <c r="O61" s="208" t="s">
        <v>405</v>
      </c>
      <c r="P61" s="53" t="s">
        <v>406</v>
      </c>
      <c r="Q61" s="53" t="s">
        <v>193</v>
      </c>
      <c r="R61" s="53"/>
      <c r="S61" s="53" t="s">
        <v>193</v>
      </c>
    </row>
    <row r="62" spans="1:19" ht="21.6" customHeight="1" x14ac:dyDescent="0.25">
      <c r="A62" s="221" t="s">
        <v>5455</v>
      </c>
      <c r="B62" s="53" t="s">
        <v>195</v>
      </c>
      <c r="C62" s="226" t="s">
        <v>70</v>
      </c>
      <c r="D62" s="208" t="s">
        <v>113</v>
      </c>
      <c r="E62" s="243">
        <v>44652</v>
      </c>
      <c r="F62" s="227">
        <v>45292</v>
      </c>
      <c r="G62" s="122" t="s">
        <v>134</v>
      </c>
      <c r="H62" s="123">
        <v>42732</v>
      </c>
      <c r="I62" s="208">
        <v>8</v>
      </c>
      <c r="J62" s="208" t="s">
        <v>107</v>
      </c>
      <c r="K62" s="209" t="s">
        <v>106</v>
      </c>
      <c r="L62" s="209" t="s">
        <v>105</v>
      </c>
      <c r="M62" s="208" t="s">
        <v>125</v>
      </c>
      <c r="N62" s="208" t="s">
        <v>407</v>
      </c>
      <c r="O62" s="208" t="s">
        <v>408</v>
      </c>
      <c r="P62" s="53" t="s">
        <v>409</v>
      </c>
      <c r="Q62" s="53" t="s">
        <v>193</v>
      </c>
      <c r="R62" s="53"/>
      <c r="S62" s="53" t="s">
        <v>193</v>
      </c>
    </row>
    <row r="63" spans="1:19" s="214" customFormat="1" ht="21.6" customHeight="1" x14ac:dyDescent="0.25">
      <c r="A63" s="221" t="s">
        <v>5456</v>
      </c>
      <c r="B63" s="247" t="s">
        <v>196</v>
      </c>
      <c r="C63" s="222" t="s">
        <v>71</v>
      </c>
      <c r="D63" s="211" t="s">
        <v>110</v>
      </c>
      <c r="E63" s="242">
        <v>45017</v>
      </c>
      <c r="F63" s="223">
        <v>45352</v>
      </c>
      <c r="G63" s="224" t="s">
        <v>135</v>
      </c>
      <c r="H63" s="225">
        <v>44747</v>
      </c>
      <c r="I63" s="211">
        <v>9</v>
      </c>
      <c r="J63" s="211" t="s">
        <v>107</v>
      </c>
      <c r="K63" s="212" t="s">
        <v>106</v>
      </c>
      <c r="L63" s="212" t="s">
        <v>105</v>
      </c>
      <c r="M63" s="211" t="s">
        <v>112</v>
      </c>
      <c r="N63" s="211" t="s">
        <v>410</v>
      </c>
      <c r="O63" s="211" t="s">
        <v>411</v>
      </c>
      <c r="P63" s="213" t="s">
        <v>412</v>
      </c>
      <c r="Q63" s="213" t="s">
        <v>197</v>
      </c>
      <c r="R63" s="213"/>
      <c r="S63" s="213" t="s">
        <v>197</v>
      </c>
    </row>
    <row r="64" spans="1:19" ht="21.6" customHeight="1" x14ac:dyDescent="0.25">
      <c r="A64" s="221" t="s">
        <v>5457</v>
      </c>
      <c r="B64" s="53" t="s">
        <v>187</v>
      </c>
      <c r="C64" s="226" t="s">
        <v>63</v>
      </c>
      <c r="D64" s="208" t="s">
        <v>113</v>
      </c>
      <c r="E64" s="243">
        <v>44652</v>
      </c>
      <c r="F64" s="227">
        <v>45413</v>
      </c>
      <c r="G64" s="122" t="s">
        <v>136</v>
      </c>
      <c r="H64" s="123">
        <v>45369</v>
      </c>
      <c r="I64" s="208">
        <v>8</v>
      </c>
      <c r="J64" s="211" t="s">
        <v>103</v>
      </c>
      <c r="K64" s="209" t="s">
        <v>106</v>
      </c>
      <c r="L64" s="209" t="s">
        <v>105</v>
      </c>
      <c r="M64" s="208" t="s">
        <v>125</v>
      </c>
      <c r="N64" s="208" t="s">
        <v>385</v>
      </c>
      <c r="O64" s="208" t="s">
        <v>386</v>
      </c>
      <c r="P64" s="53" t="s">
        <v>387</v>
      </c>
      <c r="Q64" s="53" t="s">
        <v>375</v>
      </c>
      <c r="R64" s="53"/>
      <c r="S64" s="53" t="s">
        <v>197</v>
      </c>
    </row>
    <row r="65" spans="1:19" ht="21.6" customHeight="1" x14ac:dyDescent="0.25">
      <c r="A65" s="221" t="s">
        <v>5458</v>
      </c>
      <c r="B65" s="53" t="s">
        <v>201</v>
      </c>
      <c r="C65" s="226" t="s">
        <v>75</v>
      </c>
      <c r="D65" s="208" t="s">
        <v>113</v>
      </c>
      <c r="E65" s="243">
        <v>44835</v>
      </c>
      <c r="F65" s="223">
        <v>45474</v>
      </c>
      <c r="G65" s="122" t="s">
        <v>134</v>
      </c>
      <c r="H65" s="123">
        <v>43118</v>
      </c>
      <c r="I65" s="208">
        <v>8</v>
      </c>
      <c r="J65" s="208" t="s">
        <v>107</v>
      </c>
      <c r="K65" s="209" t="s">
        <v>106</v>
      </c>
      <c r="L65" s="209" t="s">
        <v>105</v>
      </c>
      <c r="M65" s="208" t="s">
        <v>125</v>
      </c>
      <c r="N65" s="208" t="s">
        <v>422</v>
      </c>
      <c r="O65" s="208" t="s">
        <v>423</v>
      </c>
      <c r="P65" s="53" t="s">
        <v>424</v>
      </c>
      <c r="Q65" s="53" t="s">
        <v>197</v>
      </c>
      <c r="R65" s="53"/>
      <c r="S65" s="53" t="s">
        <v>197</v>
      </c>
    </row>
    <row r="66" spans="1:19" s="214" customFormat="1" ht="21.6" customHeight="1" x14ac:dyDescent="0.25">
      <c r="A66" s="221" t="s">
        <v>5459</v>
      </c>
      <c r="B66" s="247" t="s">
        <v>216</v>
      </c>
      <c r="C66" s="222" t="s">
        <v>87</v>
      </c>
      <c r="D66" s="211" t="s">
        <v>110</v>
      </c>
      <c r="E66" s="242">
        <v>44287</v>
      </c>
      <c r="F66" s="223">
        <v>45383</v>
      </c>
      <c r="G66" s="224" t="s">
        <v>135</v>
      </c>
      <c r="H66" s="123">
        <v>45369</v>
      </c>
      <c r="I66" s="211">
        <v>9</v>
      </c>
      <c r="J66" s="211" t="s">
        <v>107</v>
      </c>
      <c r="K66" s="212" t="s">
        <v>104</v>
      </c>
      <c r="L66" s="212" t="s">
        <v>105</v>
      </c>
      <c r="M66" s="211" t="s">
        <v>112</v>
      </c>
      <c r="N66" s="211" t="s">
        <v>460</v>
      </c>
      <c r="O66" s="211" t="s">
        <v>461</v>
      </c>
      <c r="P66" s="213" t="s">
        <v>462</v>
      </c>
      <c r="Q66" s="213" t="s">
        <v>428</v>
      </c>
      <c r="R66" s="213"/>
      <c r="S66" s="213" t="s">
        <v>428</v>
      </c>
    </row>
    <row r="67" spans="1:19" ht="21.6" customHeight="1" x14ac:dyDescent="0.25">
      <c r="A67" s="221" t="s">
        <v>5460</v>
      </c>
      <c r="B67" s="53" t="s">
        <v>203</v>
      </c>
      <c r="C67" s="226" t="s">
        <v>77</v>
      </c>
      <c r="D67" s="208" t="s">
        <v>110</v>
      </c>
      <c r="E67" s="243">
        <v>45383</v>
      </c>
      <c r="F67" s="227">
        <v>45261</v>
      </c>
      <c r="G67" s="122" t="s">
        <v>136</v>
      </c>
      <c r="H67" s="123">
        <v>44711</v>
      </c>
      <c r="I67" s="208">
        <v>8</v>
      </c>
      <c r="J67" s="208" t="s">
        <v>111</v>
      </c>
      <c r="K67" s="209" t="s">
        <v>106</v>
      </c>
      <c r="L67" s="209" t="s">
        <v>105</v>
      </c>
      <c r="M67" s="208" t="s">
        <v>125</v>
      </c>
      <c r="N67" s="208" t="s">
        <v>429</v>
      </c>
      <c r="O67" s="208" t="s">
        <v>430</v>
      </c>
      <c r="P67" s="53" t="s">
        <v>431</v>
      </c>
      <c r="Q67" s="53" t="s">
        <v>428</v>
      </c>
      <c r="R67" s="53"/>
      <c r="S67" s="53" t="s">
        <v>428</v>
      </c>
    </row>
    <row r="68" spans="1:19" ht="21.6" customHeight="1" x14ac:dyDescent="0.25">
      <c r="A68" s="221" t="s">
        <v>5461</v>
      </c>
      <c r="B68" s="53" t="s">
        <v>204</v>
      </c>
      <c r="C68" s="226" t="s">
        <v>78</v>
      </c>
      <c r="D68" s="208" t="s">
        <v>115</v>
      </c>
      <c r="E68" s="243">
        <v>44652</v>
      </c>
      <c r="F68" s="227">
        <v>45292</v>
      </c>
      <c r="G68" s="122" t="s">
        <v>137</v>
      </c>
      <c r="H68" s="123">
        <v>44130</v>
      </c>
      <c r="I68" s="208">
        <v>8</v>
      </c>
      <c r="J68" s="208" t="s">
        <v>120</v>
      </c>
      <c r="K68" s="209" t="s">
        <v>106</v>
      </c>
      <c r="L68" s="209" t="s">
        <v>105</v>
      </c>
      <c r="M68" s="208" t="s">
        <v>125</v>
      </c>
      <c r="N68" s="208" t="s">
        <v>432</v>
      </c>
      <c r="O68" s="208" t="s">
        <v>433</v>
      </c>
      <c r="P68" s="53" t="s">
        <v>434</v>
      </c>
      <c r="Q68" s="53" t="s">
        <v>428</v>
      </c>
      <c r="R68" s="53"/>
      <c r="S68" s="53" t="s">
        <v>428</v>
      </c>
    </row>
    <row r="69" spans="1:19" ht="21.6" customHeight="1" x14ac:dyDescent="0.25">
      <c r="A69" s="221" t="s">
        <v>5462</v>
      </c>
      <c r="B69" s="53" t="s">
        <v>206</v>
      </c>
      <c r="C69" s="226" t="s">
        <v>80</v>
      </c>
      <c r="D69" s="208" t="s">
        <v>110</v>
      </c>
      <c r="E69" s="243">
        <v>45017</v>
      </c>
      <c r="F69" s="227">
        <v>45566</v>
      </c>
      <c r="G69" s="122" t="s">
        <v>134</v>
      </c>
      <c r="H69" s="123">
        <v>44351</v>
      </c>
      <c r="I69" s="208">
        <v>8</v>
      </c>
      <c r="J69" s="208" t="s">
        <v>107</v>
      </c>
      <c r="K69" s="209" t="s">
        <v>106</v>
      </c>
      <c r="L69" s="209" t="s">
        <v>105</v>
      </c>
      <c r="M69" s="208" t="s">
        <v>125</v>
      </c>
      <c r="N69" s="208" t="s">
        <v>438</v>
      </c>
      <c r="O69" s="208" t="s">
        <v>439</v>
      </c>
      <c r="P69" s="53" t="s">
        <v>440</v>
      </c>
      <c r="Q69" s="53" t="s">
        <v>428</v>
      </c>
      <c r="R69" s="53"/>
      <c r="S69" s="53" t="s">
        <v>428</v>
      </c>
    </row>
    <row r="70" spans="1:19" s="214" customFormat="1" ht="21.6" customHeight="1" x14ac:dyDescent="0.25">
      <c r="A70" s="221" t="s">
        <v>5463</v>
      </c>
      <c r="B70" s="247" t="s">
        <v>207</v>
      </c>
      <c r="C70" s="222" t="s">
        <v>20</v>
      </c>
      <c r="D70" s="211" t="s">
        <v>115</v>
      </c>
      <c r="E70" s="242">
        <v>44652</v>
      </c>
      <c r="F70" s="223">
        <v>45292</v>
      </c>
      <c r="G70" s="224" t="s">
        <v>135</v>
      </c>
      <c r="H70" s="225">
        <v>44816</v>
      </c>
      <c r="I70" s="211">
        <v>9</v>
      </c>
      <c r="J70" s="211" t="s">
        <v>120</v>
      </c>
      <c r="K70" s="212" t="s">
        <v>104</v>
      </c>
      <c r="L70" s="212" t="s">
        <v>105</v>
      </c>
      <c r="M70" s="211" t="s">
        <v>112</v>
      </c>
      <c r="N70" s="211" t="s">
        <v>441</v>
      </c>
      <c r="O70" s="211" t="s">
        <v>442</v>
      </c>
      <c r="P70" s="213" t="s">
        <v>443</v>
      </c>
      <c r="Q70" s="213" t="s">
        <v>208</v>
      </c>
      <c r="R70" s="213"/>
      <c r="S70" s="213" t="s">
        <v>208</v>
      </c>
    </row>
    <row r="71" spans="1:19" ht="21.6" customHeight="1" x14ac:dyDescent="0.25">
      <c r="A71" s="221" t="s">
        <v>5464</v>
      </c>
      <c r="B71" s="53" t="s">
        <v>209</v>
      </c>
      <c r="C71" s="226" t="s">
        <v>81</v>
      </c>
      <c r="D71" s="208" t="s">
        <v>115</v>
      </c>
      <c r="E71" s="243">
        <v>44287</v>
      </c>
      <c r="F71" s="227">
        <v>45292</v>
      </c>
      <c r="G71" s="122" t="s">
        <v>136</v>
      </c>
      <c r="H71" s="123">
        <v>44470</v>
      </c>
      <c r="I71" s="208">
        <v>8</v>
      </c>
      <c r="J71" s="208" t="s">
        <v>107</v>
      </c>
      <c r="K71" s="209" t="s">
        <v>104</v>
      </c>
      <c r="L71" s="209" t="s">
        <v>105</v>
      </c>
      <c r="M71" s="208" t="s">
        <v>125</v>
      </c>
      <c r="N71" s="208" t="s">
        <v>444</v>
      </c>
      <c r="O71" s="208" t="s">
        <v>445</v>
      </c>
      <c r="P71" s="53" t="s">
        <v>446</v>
      </c>
      <c r="Q71" s="53" t="s">
        <v>208</v>
      </c>
      <c r="R71" s="53"/>
      <c r="S71" s="53" t="s">
        <v>208</v>
      </c>
    </row>
    <row r="72" spans="1:19" ht="21.6" customHeight="1" x14ac:dyDescent="0.25">
      <c r="A72" s="221" t="s">
        <v>5465</v>
      </c>
      <c r="B72" s="53" t="s">
        <v>210</v>
      </c>
      <c r="C72" s="226" t="s">
        <v>82</v>
      </c>
      <c r="D72" s="208" t="s">
        <v>113</v>
      </c>
      <c r="E72" s="243">
        <v>41913</v>
      </c>
      <c r="F72" s="227">
        <v>45352</v>
      </c>
      <c r="G72" s="122" t="s">
        <v>138</v>
      </c>
      <c r="H72" s="123">
        <v>44711</v>
      </c>
      <c r="I72" s="208">
        <v>8</v>
      </c>
      <c r="J72" s="208" t="s">
        <v>107</v>
      </c>
      <c r="K72" s="209" t="s">
        <v>106</v>
      </c>
      <c r="L72" s="209" t="s">
        <v>105</v>
      </c>
      <c r="M72" s="208" t="s">
        <v>125</v>
      </c>
      <c r="N72" s="208" t="s">
        <v>447</v>
      </c>
      <c r="O72" s="208" t="s">
        <v>448</v>
      </c>
      <c r="P72" s="53" t="s">
        <v>449</v>
      </c>
      <c r="Q72" s="53" t="s">
        <v>208</v>
      </c>
      <c r="R72" s="53"/>
      <c r="S72" s="53" t="s">
        <v>208</v>
      </c>
    </row>
    <row r="73" spans="1:19" ht="21.6" customHeight="1" x14ac:dyDescent="0.25">
      <c r="A73" s="221" t="s">
        <v>5466</v>
      </c>
      <c r="B73" s="53" t="s">
        <v>2305</v>
      </c>
      <c r="C73" s="226" t="s">
        <v>2306</v>
      </c>
      <c r="D73" s="208" t="s">
        <v>113</v>
      </c>
      <c r="E73" s="243">
        <v>41730</v>
      </c>
      <c r="F73" s="227">
        <v>44986</v>
      </c>
      <c r="G73" s="122" t="s">
        <v>137</v>
      </c>
      <c r="H73" s="123">
        <v>45369</v>
      </c>
      <c r="I73" s="208">
        <v>8</v>
      </c>
      <c r="J73" s="208" t="s">
        <v>107</v>
      </c>
      <c r="K73" s="209" t="s">
        <v>106</v>
      </c>
      <c r="L73" s="209" t="s">
        <v>105</v>
      </c>
      <c r="M73" s="208" t="s">
        <v>125</v>
      </c>
      <c r="N73" s="208" t="s">
        <v>2308</v>
      </c>
      <c r="O73" s="208" t="s">
        <v>2309</v>
      </c>
      <c r="P73" s="53" t="s">
        <v>2310</v>
      </c>
      <c r="Q73" s="53" t="s">
        <v>208</v>
      </c>
      <c r="R73" s="53"/>
      <c r="S73" s="53" t="s">
        <v>208</v>
      </c>
    </row>
    <row r="74" spans="1:19" s="214" customFormat="1" ht="21.6" customHeight="1" x14ac:dyDescent="0.25">
      <c r="A74" s="221" t="s">
        <v>5467</v>
      </c>
      <c r="B74" s="247" t="s">
        <v>211</v>
      </c>
      <c r="C74" s="222" t="s">
        <v>83</v>
      </c>
      <c r="D74" s="211" t="s">
        <v>110</v>
      </c>
      <c r="E74" s="242">
        <v>45200</v>
      </c>
      <c r="F74" s="223">
        <v>45292</v>
      </c>
      <c r="G74" s="224" t="s">
        <v>135</v>
      </c>
      <c r="H74" s="225">
        <v>44747</v>
      </c>
      <c r="I74" s="211">
        <v>9</v>
      </c>
      <c r="J74" s="211" t="s">
        <v>120</v>
      </c>
      <c r="K74" s="212" t="s">
        <v>104</v>
      </c>
      <c r="L74" s="212" t="s">
        <v>105</v>
      </c>
      <c r="M74" s="211" t="s">
        <v>112</v>
      </c>
      <c r="N74" s="211" t="s">
        <v>450</v>
      </c>
      <c r="O74" s="211" t="s">
        <v>451</v>
      </c>
      <c r="P74" s="213" t="s">
        <v>452</v>
      </c>
      <c r="Q74" s="213" t="s">
        <v>212</v>
      </c>
      <c r="R74" s="213"/>
      <c r="S74" s="213" t="s">
        <v>212</v>
      </c>
    </row>
    <row r="75" spans="1:19" ht="21.6" customHeight="1" x14ac:dyDescent="0.25">
      <c r="A75" s="221" t="s">
        <v>5468</v>
      </c>
      <c r="B75" s="53" t="s">
        <v>213</v>
      </c>
      <c r="C75" s="226" t="s">
        <v>84</v>
      </c>
      <c r="D75" s="208" t="s">
        <v>113</v>
      </c>
      <c r="E75" s="243">
        <v>42461</v>
      </c>
      <c r="F75" s="227">
        <v>45292</v>
      </c>
      <c r="G75" s="122" t="s">
        <v>136</v>
      </c>
      <c r="H75" s="123">
        <v>43707</v>
      </c>
      <c r="I75" s="208">
        <v>8</v>
      </c>
      <c r="J75" s="208" t="s">
        <v>107</v>
      </c>
      <c r="K75" s="209" t="s">
        <v>106</v>
      </c>
      <c r="L75" s="209" t="s">
        <v>105</v>
      </c>
      <c r="M75" s="208" t="s">
        <v>125</v>
      </c>
      <c r="N75" s="208" t="s">
        <v>453</v>
      </c>
      <c r="O75" s="208" t="s">
        <v>454</v>
      </c>
      <c r="P75" s="53" t="s">
        <v>455</v>
      </c>
      <c r="Q75" s="53" t="s">
        <v>212</v>
      </c>
      <c r="R75" s="53"/>
      <c r="S75" s="53" t="s">
        <v>212</v>
      </c>
    </row>
    <row r="76" spans="1:19" ht="21.6" customHeight="1" x14ac:dyDescent="0.25">
      <c r="A76" s="221" t="s">
        <v>5469</v>
      </c>
      <c r="B76" s="53" t="s">
        <v>215</v>
      </c>
      <c r="C76" s="226" t="s">
        <v>86</v>
      </c>
      <c r="D76" s="208" t="s">
        <v>110</v>
      </c>
      <c r="E76" s="243">
        <v>45383</v>
      </c>
      <c r="F76" s="227">
        <v>45292</v>
      </c>
      <c r="G76" s="122" t="s">
        <v>138</v>
      </c>
      <c r="H76" s="123">
        <v>44351</v>
      </c>
      <c r="I76" s="208">
        <v>8</v>
      </c>
      <c r="J76" s="208" t="s">
        <v>107</v>
      </c>
      <c r="K76" s="209" t="s">
        <v>106</v>
      </c>
      <c r="L76" s="209" t="s">
        <v>105</v>
      </c>
      <c r="M76" s="208" t="s">
        <v>125</v>
      </c>
      <c r="N76" s="208" t="s">
        <v>458</v>
      </c>
      <c r="O76" s="208" t="s">
        <v>238</v>
      </c>
      <c r="P76" s="53" t="s">
        <v>459</v>
      </c>
      <c r="Q76" s="53" t="s">
        <v>212</v>
      </c>
      <c r="R76" s="53"/>
      <c r="S76" s="53" t="s">
        <v>212</v>
      </c>
    </row>
    <row r="77" spans="1:19" s="214" customFormat="1" ht="21.6" customHeight="1" x14ac:dyDescent="0.25">
      <c r="A77" s="221" t="s">
        <v>5470</v>
      </c>
      <c r="B77" s="247" t="s">
        <v>4551</v>
      </c>
      <c r="C77" s="222" t="s">
        <v>4552</v>
      </c>
      <c r="D77" s="211" t="s">
        <v>113</v>
      </c>
      <c r="E77" s="242">
        <v>44105</v>
      </c>
      <c r="F77" s="223">
        <v>45352</v>
      </c>
      <c r="G77" s="224" t="s">
        <v>135</v>
      </c>
      <c r="H77" s="225">
        <v>45369</v>
      </c>
      <c r="I77" s="211">
        <v>9</v>
      </c>
      <c r="J77" s="211" t="s">
        <v>107</v>
      </c>
      <c r="K77" s="212" t="s">
        <v>106</v>
      </c>
      <c r="L77" s="212" t="s">
        <v>105</v>
      </c>
      <c r="M77" s="211" t="s">
        <v>112</v>
      </c>
      <c r="N77" s="211" t="s">
        <v>4553</v>
      </c>
      <c r="O77" s="211">
        <v>81363124175</v>
      </c>
      <c r="P77" s="213" t="s">
        <v>4554</v>
      </c>
      <c r="Q77" s="213" t="s">
        <v>463</v>
      </c>
      <c r="R77" s="213"/>
      <c r="S77" s="213" t="s">
        <v>463</v>
      </c>
    </row>
    <row r="78" spans="1:19" ht="21.6" customHeight="1" x14ac:dyDescent="0.25">
      <c r="A78" s="221" t="s">
        <v>5471</v>
      </c>
      <c r="B78" s="53" t="s">
        <v>217</v>
      </c>
      <c r="C78" s="226" t="s">
        <v>88</v>
      </c>
      <c r="D78" s="208" t="s">
        <v>110</v>
      </c>
      <c r="E78" s="243">
        <v>43556</v>
      </c>
      <c r="F78" s="227">
        <v>45352</v>
      </c>
      <c r="G78" s="122" t="s">
        <v>136</v>
      </c>
      <c r="H78" s="123">
        <v>44231</v>
      </c>
      <c r="I78" s="208">
        <v>8</v>
      </c>
      <c r="J78" s="208" t="s">
        <v>118</v>
      </c>
      <c r="K78" s="209" t="s">
        <v>106</v>
      </c>
      <c r="L78" s="209" t="s">
        <v>105</v>
      </c>
      <c r="M78" s="208" t="s">
        <v>125</v>
      </c>
      <c r="N78" s="208" t="s">
        <v>464</v>
      </c>
      <c r="O78" s="208" t="s">
        <v>465</v>
      </c>
      <c r="P78" s="53" t="s">
        <v>466</v>
      </c>
      <c r="Q78" s="53" t="s">
        <v>463</v>
      </c>
      <c r="R78" s="53"/>
      <c r="S78" s="53" t="s">
        <v>463</v>
      </c>
    </row>
    <row r="79" spans="1:19" ht="21.6" customHeight="1" x14ac:dyDescent="0.25">
      <c r="A79" s="221" t="s">
        <v>5472</v>
      </c>
      <c r="B79" s="53" t="s">
        <v>218</v>
      </c>
      <c r="C79" s="226" t="s">
        <v>89</v>
      </c>
      <c r="D79" s="208" t="s">
        <v>115</v>
      </c>
      <c r="E79" s="243">
        <v>44470</v>
      </c>
      <c r="F79" s="227">
        <v>45292</v>
      </c>
      <c r="G79" s="122" t="s">
        <v>138</v>
      </c>
      <c r="H79" s="123">
        <v>44105</v>
      </c>
      <c r="I79" s="208">
        <v>8</v>
      </c>
      <c r="J79" s="208" t="s">
        <v>120</v>
      </c>
      <c r="K79" s="209" t="s">
        <v>104</v>
      </c>
      <c r="L79" s="209" t="s">
        <v>105</v>
      </c>
      <c r="M79" s="208" t="s">
        <v>125</v>
      </c>
      <c r="N79" s="208" t="s">
        <v>467</v>
      </c>
      <c r="O79" s="208" t="s">
        <v>468</v>
      </c>
      <c r="P79" s="53" t="s">
        <v>469</v>
      </c>
      <c r="Q79" s="53" t="s">
        <v>463</v>
      </c>
      <c r="R79" s="53"/>
      <c r="S79" s="53" t="s">
        <v>463</v>
      </c>
    </row>
    <row r="80" spans="1:19" ht="21.6" customHeight="1" x14ac:dyDescent="0.25">
      <c r="A80" s="221" t="s">
        <v>5473</v>
      </c>
      <c r="B80" s="53" t="s">
        <v>219</v>
      </c>
      <c r="C80" s="226" t="s">
        <v>90</v>
      </c>
      <c r="D80" s="208" t="s">
        <v>110</v>
      </c>
      <c r="E80" s="243">
        <v>42461</v>
      </c>
      <c r="F80" s="227">
        <v>45231</v>
      </c>
      <c r="G80" s="122" t="s">
        <v>134</v>
      </c>
      <c r="H80" s="123">
        <v>42732</v>
      </c>
      <c r="I80" s="208">
        <v>8</v>
      </c>
      <c r="J80" s="208" t="s">
        <v>118</v>
      </c>
      <c r="K80" s="209" t="s">
        <v>106</v>
      </c>
      <c r="L80" s="209" t="s">
        <v>105</v>
      </c>
      <c r="M80" s="208" t="s">
        <v>125</v>
      </c>
      <c r="N80" s="208" t="s">
        <v>470</v>
      </c>
      <c r="O80" s="208" t="s">
        <v>471</v>
      </c>
      <c r="P80" s="53" t="s">
        <v>472</v>
      </c>
      <c r="Q80" s="53" t="s">
        <v>463</v>
      </c>
      <c r="R80" s="53"/>
      <c r="S80" s="53" t="s">
        <v>463</v>
      </c>
    </row>
    <row r="81" spans="1:19" s="214" customFormat="1" ht="21.6" customHeight="1" x14ac:dyDescent="0.25">
      <c r="A81" s="221" t="s">
        <v>5474</v>
      </c>
      <c r="B81" s="247" t="s">
        <v>222</v>
      </c>
      <c r="C81" s="222" t="s">
        <v>92</v>
      </c>
      <c r="D81" s="211" t="s">
        <v>115</v>
      </c>
      <c r="E81" s="242">
        <v>44652</v>
      </c>
      <c r="F81" s="223">
        <v>44927</v>
      </c>
      <c r="G81" s="224" t="s">
        <v>136</v>
      </c>
      <c r="H81" s="225">
        <v>44351</v>
      </c>
      <c r="I81" s="211">
        <v>8</v>
      </c>
      <c r="J81" s="211" t="s">
        <v>120</v>
      </c>
      <c r="K81" s="212" t="s">
        <v>104</v>
      </c>
      <c r="L81" s="212" t="s">
        <v>105</v>
      </c>
      <c r="M81" s="211" t="s">
        <v>125</v>
      </c>
      <c r="N81" s="211" t="s">
        <v>476</v>
      </c>
      <c r="O81" s="211" t="s">
        <v>477</v>
      </c>
      <c r="P81" s="213" t="s">
        <v>478</v>
      </c>
      <c r="Q81" s="213" t="s">
        <v>221</v>
      </c>
      <c r="R81" s="213"/>
      <c r="S81" s="213" t="s">
        <v>221</v>
      </c>
    </row>
    <row r="82" spans="1:19" ht="21.6" customHeight="1" x14ac:dyDescent="0.25">
      <c r="A82" s="221" t="s">
        <v>5475</v>
      </c>
      <c r="B82" s="53" t="s">
        <v>223</v>
      </c>
      <c r="C82" s="226" t="s">
        <v>93</v>
      </c>
      <c r="D82" s="208" t="s">
        <v>113</v>
      </c>
      <c r="E82" s="243">
        <v>42826</v>
      </c>
      <c r="F82" s="227">
        <v>44927</v>
      </c>
      <c r="G82" s="122" t="s">
        <v>137</v>
      </c>
      <c r="H82" s="123">
        <v>43742</v>
      </c>
      <c r="I82" s="208">
        <v>8</v>
      </c>
      <c r="J82" s="208" t="s">
        <v>107</v>
      </c>
      <c r="K82" s="209" t="s">
        <v>106</v>
      </c>
      <c r="L82" s="209" t="s">
        <v>105</v>
      </c>
      <c r="M82" s="208" t="s">
        <v>125</v>
      </c>
      <c r="N82" s="208" t="s">
        <v>479</v>
      </c>
      <c r="O82" s="208" t="s">
        <v>480</v>
      </c>
      <c r="P82" s="53" t="s">
        <v>481</v>
      </c>
      <c r="Q82" s="53" t="s">
        <v>221</v>
      </c>
      <c r="R82" s="53"/>
      <c r="S82" s="53" t="s">
        <v>221</v>
      </c>
    </row>
    <row r="83" spans="1:19" ht="21.6" customHeight="1" x14ac:dyDescent="0.25">
      <c r="A83" s="221" t="s">
        <v>5476</v>
      </c>
      <c r="B83" s="53" t="s">
        <v>224</v>
      </c>
      <c r="C83" s="226" t="s">
        <v>94</v>
      </c>
      <c r="D83" s="208" t="s">
        <v>115</v>
      </c>
      <c r="E83" s="243">
        <v>44287</v>
      </c>
      <c r="F83" s="227">
        <v>44927</v>
      </c>
      <c r="G83" s="122" t="s">
        <v>138</v>
      </c>
      <c r="H83" s="123">
        <v>44130</v>
      </c>
      <c r="I83" s="208">
        <v>8</v>
      </c>
      <c r="J83" s="208" t="s">
        <v>120</v>
      </c>
      <c r="K83" s="209" t="s">
        <v>106</v>
      </c>
      <c r="L83" s="209" t="s">
        <v>105</v>
      </c>
      <c r="M83" s="208" t="s">
        <v>125</v>
      </c>
      <c r="N83" s="208" t="s">
        <v>482</v>
      </c>
      <c r="O83" s="208" t="s">
        <v>483</v>
      </c>
      <c r="P83" s="53" t="s">
        <v>484</v>
      </c>
      <c r="Q83" s="53" t="s">
        <v>221</v>
      </c>
      <c r="R83" s="53"/>
      <c r="S83" s="53" t="s">
        <v>221</v>
      </c>
    </row>
    <row r="84" spans="1:19" s="214" customFormat="1" ht="21.6" customHeight="1" x14ac:dyDescent="0.25">
      <c r="A84" s="221" t="s">
        <v>5477</v>
      </c>
      <c r="B84" s="247" t="s">
        <v>226</v>
      </c>
      <c r="C84" s="222" t="s">
        <v>100</v>
      </c>
      <c r="D84" s="211" t="s">
        <v>110</v>
      </c>
      <c r="E84" s="242">
        <v>44835</v>
      </c>
      <c r="F84" s="223">
        <v>45536</v>
      </c>
      <c r="G84" s="224" t="s">
        <v>135</v>
      </c>
      <c r="H84" s="225">
        <v>44778</v>
      </c>
      <c r="I84" s="211">
        <v>9</v>
      </c>
      <c r="J84" s="211" t="s">
        <v>111</v>
      </c>
      <c r="K84" s="212" t="s">
        <v>106</v>
      </c>
      <c r="L84" s="212" t="s">
        <v>105</v>
      </c>
      <c r="M84" s="211" t="s">
        <v>112</v>
      </c>
      <c r="N84" s="211" t="s">
        <v>485</v>
      </c>
      <c r="O84" s="211" t="s">
        <v>486</v>
      </c>
      <c r="P84" s="213" t="s">
        <v>487</v>
      </c>
      <c r="Q84" s="213" t="s">
        <v>227</v>
      </c>
      <c r="R84" s="213"/>
      <c r="S84" s="213" t="s">
        <v>227</v>
      </c>
    </row>
    <row r="85" spans="1:19" ht="21.6" customHeight="1" x14ac:dyDescent="0.25">
      <c r="A85" s="221" t="s">
        <v>5478</v>
      </c>
      <c r="B85" s="53" t="s">
        <v>228</v>
      </c>
      <c r="C85" s="226" t="s">
        <v>96</v>
      </c>
      <c r="D85" s="208" t="s">
        <v>110</v>
      </c>
      <c r="E85" s="243">
        <v>45017</v>
      </c>
      <c r="F85" s="227">
        <v>45292</v>
      </c>
      <c r="G85" s="122" t="s">
        <v>136</v>
      </c>
      <c r="H85" s="123">
        <v>44130</v>
      </c>
      <c r="I85" s="208">
        <v>8</v>
      </c>
      <c r="J85" s="208" t="s">
        <v>107</v>
      </c>
      <c r="K85" s="209" t="s">
        <v>106</v>
      </c>
      <c r="L85" s="209" t="s">
        <v>105</v>
      </c>
      <c r="M85" s="208" t="s">
        <v>125</v>
      </c>
      <c r="N85" s="208" t="s">
        <v>488</v>
      </c>
      <c r="O85" s="208" t="s">
        <v>489</v>
      </c>
      <c r="P85" s="53" t="s">
        <v>490</v>
      </c>
      <c r="Q85" s="53" t="s">
        <v>227</v>
      </c>
      <c r="R85" s="53"/>
      <c r="S85" s="53" t="s">
        <v>227</v>
      </c>
    </row>
    <row r="86" spans="1:19" ht="21.6" customHeight="1" x14ac:dyDescent="0.25">
      <c r="A86" s="221" t="s">
        <v>5479</v>
      </c>
      <c r="B86" s="53" t="s">
        <v>229</v>
      </c>
      <c r="C86" s="226" t="s">
        <v>97</v>
      </c>
      <c r="D86" s="208" t="s">
        <v>110</v>
      </c>
      <c r="E86" s="243">
        <v>44287</v>
      </c>
      <c r="F86" s="227">
        <v>45566</v>
      </c>
      <c r="G86" s="122" t="s">
        <v>137</v>
      </c>
      <c r="H86" s="123">
        <v>42732</v>
      </c>
      <c r="I86" s="208">
        <v>8</v>
      </c>
      <c r="J86" s="208" t="s">
        <v>107</v>
      </c>
      <c r="K86" s="209" t="s">
        <v>104</v>
      </c>
      <c r="L86" s="209" t="s">
        <v>105</v>
      </c>
      <c r="M86" s="208" t="s">
        <v>125</v>
      </c>
      <c r="N86" s="208" t="s">
        <v>491</v>
      </c>
      <c r="O86" s="208" t="s">
        <v>492</v>
      </c>
      <c r="P86" s="53" t="s">
        <v>493</v>
      </c>
      <c r="Q86" s="53" t="s">
        <v>227</v>
      </c>
      <c r="R86" s="53"/>
      <c r="S86" s="53" t="s">
        <v>227</v>
      </c>
    </row>
    <row r="87" spans="1:19" ht="21.6" customHeight="1" x14ac:dyDescent="0.25">
      <c r="A87" s="221" t="s">
        <v>5480</v>
      </c>
      <c r="B87" s="217" t="s">
        <v>497</v>
      </c>
      <c r="C87" s="231" t="s">
        <v>99</v>
      </c>
      <c r="D87" s="215" t="s">
        <v>115</v>
      </c>
      <c r="E87" s="244">
        <v>44287</v>
      </c>
      <c r="F87" s="232">
        <v>45352</v>
      </c>
      <c r="G87" s="233" t="s">
        <v>134</v>
      </c>
      <c r="H87" s="234">
        <v>44567</v>
      </c>
      <c r="I87" s="215">
        <v>8</v>
      </c>
      <c r="J87" s="215" t="s">
        <v>103</v>
      </c>
      <c r="K87" s="216" t="s">
        <v>106</v>
      </c>
      <c r="L87" s="216" t="s">
        <v>105</v>
      </c>
      <c r="M87" s="215" t="s">
        <v>125</v>
      </c>
      <c r="N87" s="215" t="s">
        <v>498</v>
      </c>
      <c r="O87" s="215" t="s">
        <v>499</v>
      </c>
      <c r="P87" s="217" t="s">
        <v>500</v>
      </c>
      <c r="Q87" s="217" t="s">
        <v>227</v>
      </c>
      <c r="R87" s="217"/>
      <c r="S87" s="217" t="s">
        <v>227</v>
      </c>
    </row>
    <row r="89" spans="1:19" s="64" customFormat="1" ht="15.75" x14ac:dyDescent="0.25">
      <c r="A89" s="62" t="s">
        <v>5380</v>
      </c>
      <c r="B89" s="63" t="s">
        <v>5381</v>
      </c>
      <c r="E89" s="143"/>
      <c r="F89" s="66"/>
      <c r="H89" s="66"/>
      <c r="M89" s="68"/>
      <c r="N89" s="68"/>
    </row>
    <row r="90" spans="1:19" s="64" customFormat="1" ht="15.75" x14ac:dyDescent="0.25">
      <c r="A90" s="62" t="s">
        <v>5383</v>
      </c>
      <c r="B90" s="63" t="s">
        <v>5384</v>
      </c>
      <c r="E90" s="142">
        <v>1</v>
      </c>
      <c r="F90" s="66"/>
      <c r="G90" s="69"/>
      <c r="H90" s="66"/>
      <c r="R90" s="67" t="s">
        <v>5509</v>
      </c>
    </row>
    <row r="91" spans="1:19" s="64" customFormat="1" ht="15.75" x14ac:dyDescent="0.25">
      <c r="A91" s="62" t="s">
        <v>5383</v>
      </c>
      <c r="B91" s="63" t="s">
        <v>5386</v>
      </c>
      <c r="E91" s="142">
        <v>1</v>
      </c>
      <c r="F91" s="66"/>
      <c r="H91" s="66"/>
      <c r="R91" s="70" t="s">
        <v>5385</v>
      </c>
    </row>
    <row r="92" spans="1:19" s="64" customFormat="1" ht="15.75" x14ac:dyDescent="0.25">
      <c r="A92" s="62" t="s">
        <v>5383</v>
      </c>
      <c r="B92" s="63" t="s">
        <v>5387</v>
      </c>
      <c r="C92" s="63" t="s">
        <v>5388</v>
      </c>
      <c r="D92" s="70">
        <v>5</v>
      </c>
      <c r="E92" s="147">
        <f>SUM(D92:D93)</f>
        <v>21</v>
      </c>
      <c r="F92" s="66"/>
      <c r="H92" s="66"/>
      <c r="N92" s="64" t="s">
        <v>5383</v>
      </c>
      <c r="R92" s="70"/>
    </row>
    <row r="93" spans="1:19" s="64" customFormat="1" ht="15.75" x14ac:dyDescent="0.25">
      <c r="A93" s="62" t="s">
        <v>5383</v>
      </c>
      <c r="B93" s="63"/>
      <c r="C93" s="63" t="s">
        <v>5389</v>
      </c>
      <c r="D93" s="72">
        <v>16</v>
      </c>
      <c r="E93" s="143"/>
      <c r="F93" s="66"/>
      <c r="H93" s="66"/>
      <c r="R93" s="70"/>
    </row>
    <row r="94" spans="1:19" s="64" customFormat="1" ht="15.75" x14ac:dyDescent="0.25">
      <c r="A94" s="62" t="s">
        <v>5383</v>
      </c>
      <c r="B94" s="63"/>
      <c r="E94" s="143"/>
      <c r="F94" s="66"/>
      <c r="H94" s="66"/>
      <c r="R94" s="73" t="s">
        <v>5390</v>
      </c>
    </row>
    <row r="95" spans="1:19" s="64" customFormat="1" ht="15.75" x14ac:dyDescent="0.25">
      <c r="A95" s="70"/>
      <c r="B95" s="63" t="s">
        <v>5392</v>
      </c>
      <c r="C95" s="63" t="s">
        <v>5393</v>
      </c>
      <c r="D95" s="64">
        <v>2</v>
      </c>
      <c r="E95" s="147">
        <f>SUM(D95:D96)</f>
        <v>49</v>
      </c>
      <c r="F95" s="66"/>
      <c r="H95" s="66"/>
      <c r="R95" s="70" t="s">
        <v>5391</v>
      </c>
    </row>
    <row r="96" spans="1:19" s="66" customFormat="1" ht="16.5" x14ac:dyDescent="0.25">
      <c r="A96" s="70"/>
      <c r="B96" s="63"/>
      <c r="C96" s="112" t="s">
        <v>5394</v>
      </c>
      <c r="D96" s="74">
        <v>47</v>
      </c>
      <c r="E96" s="151" t="s">
        <v>5383</v>
      </c>
      <c r="G96" s="64"/>
    </row>
    <row r="97" spans="1:19" s="66" customFormat="1" ht="15.75" x14ac:dyDescent="0.25">
      <c r="A97" s="70"/>
      <c r="B97" s="63"/>
      <c r="D97" s="64"/>
      <c r="E97" s="143"/>
      <c r="G97" s="64"/>
    </row>
    <row r="98" spans="1:19" s="66" customFormat="1" ht="15.75" x14ac:dyDescent="0.25">
      <c r="A98" s="70"/>
      <c r="B98" s="63" t="s">
        <v>5395</v>
      </c>
      <c r="C98" s="64"/>
      <c r="D98" s="74"/>
      <c r="E98" s="152">
        <f>SUM(E90:E95)</f>
        <v>72</v>
      </c>
      <c r="G98" s="64"/>
    </row>
    <row r="99" spans="1:19" s="66" customFormat="1" ht="15.75" x14ac:dyDescent="0.25">
      <c r="A99" s="70"/>
      <c r="B99" s="63" t="s">
        <v>5396</v>
      </c>
      <c r="C99" s="64"/>
      <c r="D99" s="64"/>
      <c r="E99" s="153">
        <v>6</v>
      </c>
      <c r="G99" s="64"/>
    </row>
    <row r="100" spans="1:19" s="66" customFormat="1" ht="15.75" x14ac:dyDescent="0.25">
      <c r="A100" s="70"/>
      <c r="B100" s="63" t="s">
        <v>5494</v>
      </c>
      <c r="C100" s="64"/>
      <c r="D100" s="64"/>
      <c r="E100" s="153">
        <v>1</v>
      </c>
      <c r="G100" s="64"/>
    </row>
    <row r="101" spans="1:19" s="66" customFormat="1" ht="16.5" thickBot="1" x14ac:dyDescent="0.3">
      <c r="A101" s="70"/>
      <c r="B101" s="63" t="s">
        <v>5397</v>
      </c>
      <c r="C101" s="64"/>
      <c r="D101" s="78"/>
      <c r="E101" s="155">
        <f>E98+E99+E100</f>
        <v>79</v>
      </c>
      <c r="G101" s="64"/>
    </row>
    <row r="102" spans="1:19" s="218" customFormat="1" ht="15.75" thickTop="1" x14ac:dyDescent="0.25">
      <c r="A102" s="108"/>
      <c r="B102" s="108"/>
      <c r="C102" s="108"/>
      <c r="D102" s="108"/>
      <c r="E102" s="159"/>
      <c r="F102" s="108"/>
      <c r="G102" s="108"/>
      <c r="J102" s="108"/>
      <c r="K102" s="108"/>
      <c r="L102" s="108"/>
      <c r="M102" s="108"/>
      <c r="N102" s="108"/>
      <c r="O102" s="108"/>
      <c r="P102" s="108"/>
      <c r="Q102" s="108"/>
      <c r="R102" s="108"/>
      <c r="S102" s="108"/>
    </row>
    <row r="107" spans="1:19" x14ac:dyDescent="0.25">
      <c r="B107" s="245" t="s">
        <v>5510</v>
      </c>
    </row>
    <row r="108" spans="1:19" s="218" customFormat="1" x14ac:dyDescent="0.25">
      <c r="A108" s="108"/>
      <c r="B108" s="108"/>
      <c r="C108" s="108"/>
      <c r="D108" s="108"/>
      <c r="E108" s="159"/>
      <c r="F108" s="108"/>
      <c r="G108" s="108">
        <f>2024-2003</f>
        <v>21</v>
      </c>
      <c r="J108" s="108"/>
      <c r="K108" s="108"/>
      <c r="L108" s="108"/>
      <c r="M108" s="108"/>
      <c r="N108" s="108"/>
      <c r="O108" s="108"/>
      <c r="P108" s="108"/>
      <c r="Q108" s="108"/>
      <c r="R108" s="108"/>
      <c r="S108" s="108"/>
    </row>
    <row r="109" spans="1:19" s="218" customFormat="1" x14ac:dyDescent="0.25">
      <c r="A109" s="108"/>
      <c r="B109" s="251" t="s">
        <v>5515</v>
      </c>
      <c r="C109" s="235" t="s">
        <v>5516</v>
      </c>
      <c r="D109" s="108"/>
      <c r="E109" s="159"/>
      <c r="F109" s="108"/>
      <c r="G109" s="108"/>
      <c r="J109" s="108"/>
      <c r="K109" s="108"/>
      <c r="L109" s="108"/>
      <c r="M109" s="108"/>
      <c r="N109" s="108"/>
      <c r="O109" s="108"/>
      <c r="P109" s="108"/>
      <c r="Q109" s="108"/>
      <c r="R109" s="108"/>
      <c r="S109" s="108"/>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5:S55 N57:S59 N55:P55 Q77:S77 N45:S47 Q44:S44 Q56:S56 N74:S76 Q14 S14 N33:S43 N61:S72 N25:S31 Q73:S73 N78:S87 N15:S22 N23:Q23 S23 N50:S54">
    <cfRule type="cellIs" dxfId="149" priority="17" stopIfTrue="1" operator="equal">
      <formula>"Pensiun"</formula>
    </cfRule>
  </conditionalFormatting>
  <conditionalFormatting sqref="N11:P11 R11">
    <cfRule type="cellIs" dxfId="148" priority="16" stopIfTrue="1" operator="equal">
      <formula>"Pensiun"</formula>
    </cfRule>
  </conditionalFormatting>
  <conditionalFormatting sqref="N24:P24">
    <cfRule type="cellIs" dxfId="147" priority="15" stopIfTrue="1" operator="equal">
      <formula>"Pensiun"</formula>
    </cfRule>
  </conditionalFormatting>
  <conditionalFormatting sqref="N49:P49">
    <cfRule type="cellIs" dxfId="146" priority="14" stopIfTrue="1" operator="equal">
      <formula>"Pensiun"</formula>
    </cfRule>
  </conditionalFormatting>
  <conditionalFormatting sqref="N48:P48">
    <cfRule type="cellIs" dxfId="145" priority="13" stopIfTrue="1" operator="equal">
      <formula>"Pensiun"</formula>
    </cfRule>
  </conditionalFormatting>
  <conditionalFormatting sqref="N32:P32">
    <cfRule type="cellIs" dxfId="144" priority="12" stopIfTrue="1" operator="equal">
      <formula>"Pensiun"</formula>
    </cfRule>
  </conditionalFormatting>
  <conditionalFormatting sqref="N60:S60">
    <cfRule type="cellIs" dxfId="143" priority="11" stopIfTrue="1" operator="equal">
      <formula>"Pensiun"</formula>
    </cfRule>
  </conditionalFormatting>
  <conditionalFormatting sqref="N77:P77">
    <cfRule type="cellIs" dxfId="142" priority="10" stopIfTrue="1" operator="equal">
      <formula>"Pensiun"</formula>
    </cfRule>
  </conditionalFormatting>
  <conditionalFormatting sqref="N56:P56">
    <cfRule type="cellIs" dxfId="141" priority="9" stopIfTrue="1" operator="equal">
      <formula>"Pensiun"</formula>
    </cfRule>
  </conditionalFormatting>
  <conditionalFormatting sqref="N44:P44">
    <cfRule type="cellIs" dxfId="140" priority="8" stopIfTrue="1" operator="equal">
      <formula>"Pensiun"</formula>
    </cfRule>
  </conditionalFormatting>
  <conditionalFormatting sqref="N73:P73">
    <cfRule type="cellIs" dxfId="139" priority="7" stopIfTrue="1" operator="equal">
      <formula>"Pensiun"</formula>
    </cfRule>
  </conditionalFormatting>
  <conditionalFormatting sqref="N14:P14">
    <cfRule type="cellIs" dxfId="138" priority="6" stopIfTrue="1" operator="equal">
      <formula>"Pensiun"</formula>
    </cfRule>
  </conditionalFormatting>
  <conditionalFormatting sqref="Q24:S24">
    <cfRule type="cellIs" dxfId="137" priority="5" stopIfTrue="1" operator="equal">
      <formula>"Pensiun"</formula>
    </cfRule>
  </conditionalFormatting>
  <conditionalFormatting sqref="Q32:S32">
    <cfRule type="cellIs" dxfId="136" priority="4" stopIfTrue="1" operator="equal">
      <formula>"Pensiun"</formula>
    </cfRule>
  </conditionalFormatting>
  <conditionalFormatting sqref="Q48:S48">
    <cfRule type="cellIs" dxfId="135" priority="3" stopIfTrue="1" operator="equal">
      <formula>"Pensiun"</formula>
    </cfRule>
  </conditionalFormatting>
  <conditionalFormatting sqref="Q49:S49">
    <cfRule type="cellIs" dxfId="134" priority="2" stopIfTrue="1" operator="equal">
      <formula>"Pensiun"</formula>
    </cfRule>
  </conditionalFormatting>
  <conditionalFormatting sqref="Q55">
    <cfRule type="cellIs" dxfId="133" priority="1" stopIfTrue="1" operator="equal">
      <formula>"Pensiun"</formula>
    </cfRule>
  </conditionalFormatting>
  <dataValidations count="2">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s>
  <hyperlinks>
    <hyperlink ref="B107" r:id="rId1"/>
    <hyperlink ref="B109" r:id="rId2"/>
  </hyperlink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3"/>
  <headerFooter>
    <oddFooter xml:space="preserve">&amp;R&amp;10Page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09"/>
  <sheetViews>
    <sheetView view="pageBreakPreview" topLeftCell="A73" zoomScale="85" zoomScaleNormal="85" zoomScaleSheetLayoutView="85" workbookViewId="0">
      <selection activeCell="G93" sqref="G93"/>
    </sheetView>
  </sheetViews>
  <sheetFormatPr defaultColWidth="9.140625" defaultRowHeight="15" x14ac:dyDescent="0.25"/>
  <cols>
    <col min="1" max="1" width="6.28515625" style="108" customWidth="1"/>
    <col min="2" max="2" width="36.42578125" style="108" customWidth="1"/>
    <col min="3" max="3" width="20.42578125" style="108" customWidth="1"/>
    <col min="4" max="4" width="6.85546875" style="108" customWidth="1"/>
    <col min="5" max="5" width="10.7109375" style="108" customWidth="1"/>
    <col min="6" max="6" width="10.5703125" style="108" customWidth="1"/>
    <col min="7" max="7" width="51.7109375" style="108" customWidth="1"/>
    <col min="8" max="8" width="10.28515625" style="218" customWidth="1"/>
    <col min="9" max="9" width="8.28515625" style="218" customWidth="1"/>
    <col min="10" max="10" width="12.140625" style="108" customWidth="1"/>
    <col min="11" max="11" width="8.5703125" style="108" customWidth="1"/>
    <col min="12" max="12" width="8.7109375" style="108" customWidth="1"/>
    <col min="13" max="13" width="12.7109375" style="108" customWidth="1"/>
    <col min="14" max="14" width="17.5703125" style="108" customWidth="1"/>
    <col min="15" max="15" width="15.7109375" style="108" customWidth="1"/>
    <col min="16" max="16" width="30" style="108" customWidth="1"/>
    <col min="17" max="17" width="37.42578125" style="108" customWidth="1"/>
    <col min="18" max="18" width="28.7109375" style="108" customWidth="1"/>
    <col min="19" max="19" width="37.28515625" style="108" customWidth="1"/>
    <col min="20" max="16384" width="9.140625" style="108"/>
  </cols>
  <sheetData>
    <row r="1" spans="1:19" ht="15.75" x14ac:dyDescent="0.25">
      <c r="A1" s="102" t="s">
        <v>15</v>
      </c>
      <c r="B1" s="207"/>
      <c r="C1" s="207"/>
      <c r="D1" s="207"/>
      <c r="E1" s="207"/>
      <c r="F1" s="207"/>
      <c r="G1" s="207"/>
      <c r="H1" s="207"/>
      <c r="I1" s="207"/>
      <c r="J1" s="207"/>
      <c r="K1" s="207"/>
      <c r="L1" s="207"/>
      <c r="M1" s="207"/>
      <c r="N1" s="207"/>
      <c r="O1" s="207"/>
      <c r="P1" s="207"/>
      <c r="Q1" s="207"/>
      <c r="R1" s="207"/>
      <c r="S1" s="207"/>
    </row>
    <row r="2" spans="1:19" ht="15.75" x14ac:dyDescent="0.25">
      <c r="A2" s="102" t="s">
        <v>16</v>
      </c>
      <c r="B2" s="207"/>
      <c r="C2" s="207"/>
      <c r="D2" s="207"/>
      <c r="E2" s="207"/>
      <c r="F2" s="207"/>
      <c r="G2" s="207"/>
      <c r="H2" s="207"/>
      <c r="I2" s="207"/>
      <c r="J2" s="207"/>
      <c r="K2" s="207"/>
      <c r="L2" s="207"/>
      <c r="M2" s="207"/>
      <c r="N2" s="207"/>
      <c r="O2" s="207"/>
      <c r="P2" s="207"/>
      <c r="Q2" s="207"/>
      <c r="R2" s="207"/>
      <c r="S2" s="207"/>
    </row>
    <row r="3" spans="1:19" ht="15.75" x14ac:dyDescent="0.25">
      <c r="A3" s="102" t="s">
        <v>5506</v>
      </c>
      <c r="B3" s="219"/>
      <c r="C3" s="207"/>
      <c r="D3" s="207"/>
      <c r="E3" s="207"/>
      <c r="F3" s="207"/>
      <c r="G3" s="207"/>
      <c r="H3" s="207"/>
      <c r="I3" s="207"/>
      <c r="J3" s="207"/>
      <c r="K3" s="207"/>
      <c r="L3" s="207"/>
      <c r="M3" s="207"/>
      <c r="N3" s="207"/>
      <c r="O3" s="207"/>
      <c r="P3" s="207"/>
      <c r="Q3" s="207"/>
      <c r="R3" s="207"/>
      <c r="S3" s="207"/>
    </row>
    <row r="4" spans="1:19" x14ac:dyDescent="0.25">
      <c r="A4" s="207"/>
      <c r="C4" s="220"/>
      <c r="D4" s="220"/>
      <c r="E4" s="220"/>
      <c r="F4" s="220"/>
      <c r="G4" s="220"/>
      <c r="J4" s="220"/>
      <c r="K4" s="220"/>
      <c r="L4" s="220"/>
      <c r="M4" s="220"/>
      <c r="N4" s="220"/>
      <c r="O4" s="220"/>
      <c r="P4" s="220"/>
      <c r="Q4" s="220"/>
      <c r="R4" s="220"/>
      <c r="S4" s="220"/>
    </row>
    <row r="5" spans="1:19" x14ac:dyDescent="0.25">
      <c r="A5" s="207"/>
      <c r="B5" s="220"/>
      <c r="C5" s="220"/>
      <c r="D5" s="220"/>
      <c r="E5" s="220"/>
      <c r="F5" s="220"/>
      <c r="G5" s="220"/>
      <c r="H5" s="220"/>
      <c r="I5" s="220"/>
      <c r="J5" s="220"/>
      <c r="K5" s="220"/>
      <c r="L5" s="220"/>
      <c r="M5" s="220"/>
      <c r="N5" s="220"/>
      <c r="O5" s="220"/>
      <c r="P5" s="220"/>
      <c r="Q5" s="220"/>
      <c r="R5" s="220"/>
      <c r="S5" s="220"/>
    </row>
    <row r="6" spans="1:19" ht="15" customHeight="1" x14ac:dyDescent="0.25">
      <c r="A6" s="262" t="s">
        <v>10</v>
      </c>
      <c r="B6" s="257" t="s">
        <v>3</v>
      </c>
      <c r="C6" s="257" t="s">
        <v>0</v>
      </c>
      <c r="D6" s="263" t="s">
        <v>5</v>
      </c>
      <c r="E6" s="264"/>
      <c r="F6" s="206" t="s">
        <v>2</v>
      </c>
      <c r="G6" s="262" t="s">
        <v>11</v>
      </c>
      <c r="H6" s="262"/>
      <c r="I6" s="257" t="s">
        <v>102</v>
      </c>
      <c r="J6" s="257" t="s">
        <v>13</v>
      </c>
      <c r="K6" s="257" t="s">
        <v>7</v>
      </c>
      <c r="L6" s="257" t="s">
        <v>8</v>
      </c>
      <c r="M6" s="257" t="s">
        <v>9</v>
      </c>
      <c r="N6" s="257" t="s">
        <v>232</v>
      </c>
      <c r="O6" s="257" t="s">
        <v>233</v>
      </c>
      <c r="P6" s="257" t="s">
        <v>234</v>
      </c>
      <c r="Q6" s="259" t="s">
        <v>235</v>
      </c>
      <c r="R6" s="261" t="s">
        <v>236</v>
      </c>
      <c r="S6" s="257" t="s">
        <v>14</v>
      </c>
    </row>
    <row r="7" spans="1:19" ht="15" customHeight="1" x14ac:dyDescent="0.25">
      <c r="A7" s="262"/>
      <c r="B7" s="258"/>
      <c r="C7" s="258"/>
      <c r="D7" s="206" t="s">
        <v>4</v>
      </c>
      <c r="E7" s="206" t="s">
        <v>12</v>
      </c>
      <c r="F7" s="206" t="s">
        <v>1</v>
      </c>
      <c r="G7" s="206" t="s">
        <v>6</v>
      </c>
      <c r="H7" s="206" t="s">
        <v>1</v>
      </c>
      <c r="I7" s="258"/>
      <c r="J7" s="258"/>
      <c r="K7" s="258"/>
      <c r="L7" s="258"/>
      <c r="M7" s="258"/>
      <c r="N7" s="258"/>
      <c r="O7" s="258"/>
      <c r="P7" s="258"/>
      <c r="Q7" s="260"/>
      <c r="R7" s="261"/>
      <c r="S7" s="258"/>
    </row>
    <row r="8" spans="1:19" x14ac:dyDescent="0.25">
      <c r="A8" s="104">
        <v>1</v>
      </c>
      <c r="B8" s="104">
        <v>2</v>
      </c>
      <c r="C8" s="104">
        <v>3</v>
      </c>
      <c r="D8" s="104">
        <v>4</v>
      </c>
      <c r="E8" s="104">
        <v>5</v>
      </c>
      <c r="F8" s="104">
        <v>6</v>
      </c>
      <c r="G8" s="104">
        <v>7</v>
      </c>
      <c r="H8" s="104">
        <v>8</v>
      </c>
      <c r="I8" s="104"/>
      <c r="J8" s="104">
        <v>9</v>
      </c>
      <c r="K8" s="104">
        <v>10</v>
      </c>
      <c r="L8" s="104">
        <v>11</v>
      </c>
      <c r="M8" s="104">
        <v>12</v>
      </c>
      <c r="N8" s="104"/>
      <c r="O8" s="104"/>
      <c r="P8" s="104"/>
      <c r="Q8" s="104"/>
      <c r="R8" s="104"/>
      <c r="S8" s="104">
        <v>13</v>
      </c>
    </row>
    <row r="9" spans="1:19" s="214" customFormat="1" ht="21.6" customHeight="1" x14ac:dyDescent="0.25">
      <c r="A9" s="221" t="s">
        <v>5402</v>
      </c>
      <c r="B9" s="213" t="s">
        <v>139</v>
      </c>
      <c r="C9" s="222" t="s">
        <v>21</v>
      </c>
      <c r="D9" s="211" t="s">
        <v>108</v>
      </c>
      <c r="E9" s="223">
        <v>45017</v>
      </c>
      <c r="F9" s="223">
        <v>44927</v>
      </c>
      <c r="G9" s="224" t="s">
        <v>129</v>
      </c>
      <c r="H9" s="225">
        <v>44407</v>
      </c>
      <c r="I9" s="211">
        <v>12</v>
      </c>
      <c r="J9" s="211" t="s">
        <v>107</v>
      </c>
      <c r="K9" s="212" t="s">
        <v>104</v>
      </c>
      <c r="L9" s="212" t="s">
        <v>105</v>
      </c>
      <c r="M9" s="211" t="s">
        <v>109</v>
      </c>
      <c r="N9" s="211" t="s">
        <v>239</v>
      </c>
      <c r="O9" s="211" t="s">
        <v>240</v>
      </c>
      <c r="P9" s="213" t="s">
        <v>241</v>
      </c>
      <c r="Q9" s="213" t="s">
        <v>140</v>
      </c>
      <c r="R9" s="213"/>
      <c r="S9" s="213" t="s">
        <v>140</v>
      </c>
    </row>
    <row r="10" spans="1:19" ht="21.6" customHeight="1" x14ac:dyDescent="0.25">
      <c r="A10" s="236" t="s">
        <v>5403</v>
      </c>
      <c r="B10" s="53" t="s">
        <v>141</v>
      </c>
      <c r="C10" s="226" t="s">
        <v>22</v>
      </c>
      <c r="D10" s="208" t="s">
        <v>110</v>
      </c>
      <c r="E10" s="227">
        <v>44105</v>
      </c>
      <c r="F10" s="227">
        <v>44986</v>
      </c>
      <c r="G10" s="122" t="s">
        <v>130</v>
      </c>
      <c r="H10" s="123">
        <v>44678</v>
      </c>
      <c r="I10" s="208">
        <v>11</v>
      </c>
      <c r="J10" s="208" t="s">
        <v>107</v>
      </c>
      <c r="K10" s="209" t="s">
        <v>104</v>
      </c>
      <c r="L10" s="209" t="s">
        <v>105</v>
      </c>
      <c r="M10" s="208" t="s">
        <v>124</v>
      </c>
      <c r="N10" s="208" t="s">
        <v>242</v>
      </c>
      <c r="O10" s="208" t="s">
        <v>243</v>
      </c>
      <c r="P10" s="53" t="s">
        <v>244</v>
      </c>
      <c r="Q10" s="53" t="s">
        <v>140</v>
      </c>
      <c r="R10" s="53"/>
      <c r="S10" s="53" t="s">
        <v>140</v>
      </c>
    </row>
    <row r="11" spans="1:19" ht="21.6" customHeight="1" x14ac:dyDescent="0.25">
      <c r="A11" s="236" t="s">
        <v>5404</v>
      </c>
      <c r="B11" s="53" t="s">
        <v>5484</v>
      </c>
      <c r="C11" s="226" t="s">
        <v>33</v>
      </c>
      <c r="D11" s="208" t="s">
        <v>115</v>
      </c>
      <c r="E11" s="227">
        <v>44835</v>
      </c>
      <c r="F11" s="227">
        <v>44927</v>
      </c>
      <c r="G11" s="122" t="s">
        <v>4680</v>
      </c>
      <c r="H11" s="123">
        <v>45369</v>
      </c>
      <c r="I11" s="208">
        <v>8</v>
      </c>
      <c r="J11" s="208" t="s">
        <v>103</v>
      </c>
      <c r="K11" s="209" t="s">
        <v>104</v>
      </c>
      <c r="L11" s="209" t="s">
        <v>105</v>
      </c>
      <c r="M11" s="208" t="s">
        <v>112</v>
      </c>
      <c r="N11" s="208" t="s">
        <v>280</v>
      </c>
      <c r="O11" s="208" t="s">
        <v>281</v>
      </c>
      <c r="P11" s="53" t="s">
        <v>282</v>
      </c>
      <c r="Q11" s="53" t="s">
        <v>140</v>
      </c>
      <c r="R11" s="53"/>
      <c r="S11" s="53" t="s">
        <v>140</v>
      </c>
    </row>
    <row r="12" spans="1:19" ht="21.6" customHeight="1" x14ac:dyDescent="0.25">
      <c r="A12" s="236" t="s">
        <v>5405</v>
      </c>
      <c r="B12" s="53" t="s">
        <v>142</v>
      </c>
      <c r="C12" s="226" t="s">
        <v>23</v>
      </c>
      <c r="D12" s="208" t="s">
        <v>113</v>
      </c>
      <c r="E12" s="227">
        <v>45383</v>
      </c>
      <c r="F12" s="227">
        <v>45597</v>
      </c>
      <c r="G12" s="122" t="s">
        <v>131</v>
      </c>
      <c r="H12" s="123">
        <v>44231</v>
      </c>
      <c r="I12" s="208">
        <v>9</v>
      </c>
      <c r="J12" s="208" t="s">
        <v>103</v>
      </c>
      <c r="K12" s="209" t="s">
        <v>104</v>
      </c>
      <c r="L12" s="209" t="s">
        <v>105</v>
      </c>
      <c r="M12" s="208" t="s">
        <v>112</v>
      </c>
      <c r="N12" s="208" t="s">
        <v>245</v>
      </c>
      <c r="O12" s="208" t="s">
        <v>246</v>
      </c>
      <c r="P12" s="53" t="s">
        <v>247</v>
      </c>
      <c r="Q12" s="53" t="s">
        <v>140</v>
      </c>
      <c r="R12" s="53"/>
      <c r="S12" s="53" t="s">
        <v>140</v>
      </c>
    </row>
    <row r="13" spans="1:19" ht="21.6" customHeight="1" x14ac:dyDescent="0.25">
      <c r="A13" s="236" t="s">
        <v>5406</v>
      </c>
      <c r="B13" s="53" t="s">
        <v>143</v>
      </c>
      <c r="C13" s="226" t="s">
        <v>24</v>
      </c>
      <c r="D13" s="208" t="s">
        <v>113</v>
      </c>
      <c r="E13" s="227">
        <v>44652</v>
      </c>
      <c r="F13" s="227">
        <v>45292</v>
      </c>
      <c r="G13" s="122" t="s">
        <v>132</v>
      </c>
      <c r="H13" s="123">
        <v>44567</v>
      </c>
      <c r="I13" s="208">
        <v>8</v>
      </c>
      <c r="J13" s="208" t="s">
        <v>107</v>
      </c>
      <c r="K13" s="209" t="s">
        <v>104</v>
      </c>
      <c r="L13" s="209" t="s">
        <v>105</v>
      </c>
      <c r="M13" s="208" t="s">
        <v>112</v>
      </c>
      <c r="N13" s="208" t="s">
        <v>248</v>
      </c>
      <c r="O13" s="208" t="s">
        <v>249</v>
      </c>
      <c r="P13" s="53" t="s">
        <v>250</v>
      </c>
      <c r="Q13" s="53" t="s">
        <v>140</v>
      </c>
      <c r="R13" s="53"/>
      <c r="S13" s="53" t="s">
        <v>140</v>
      </c>
    </row>
    <row r="14" spans="1:19" s="64" customFormat="1" ht="20.25" customHeight="1" x14ac:dyDescent="0.25">
      <c r="A14" s="236" t="s">
        <v>5407</v>
      </c>
      <c r="B14" s="53" t="s">
        <v>4699</v>
      </c>
      <c r="C14" s="226" t="s">
        <v>4700</v>
      </c>
      <c r="D14" s="208" t="s">
        <v>113</v>
      </c>
      <c r="E14" s="227">
        <v>40452</v>
      </c>
      <c r="F14" s="227">
        <v>45352</v>
      </c>
      <c r="G14" s="228" t="s">
        <v>134</v>
      </c>
      <c r="H14" s="123">
        <v>45369</v>
      </c>
      <c r="I14" s="208">
        <v>8</v>
      </c>
      <c r="J14" s="208" t="s">
        <v>107</v>
      </c>
      <c r="K14" s="209" t="s">
        <v>106</v>
      </c>
      <c r="L14" s="209" t="s">
        <v>105</v>
      </c>
      <c r="M14" s="208" t="s">
        <v>112</v>
      </c>
      <c r="N14" s="208" t="s">
        <v>4702</v>
      </c>
      <c r="O14" s="208" t="s">
        <v>4703</v>
      </c>
      <c r="P14" s="53" t="s">
        <v>4704</v>
      </c>
      <c r="Q14" s="53" t="s">
        <v>140</v>
      </c>
      <c r="S14" s="53" t="s">
        <v>140</v>
      </c>
    </row>
    <row r="15" spans="1:19" ht="21.6" customHeight="1" x14ac:dyDescent="0.25">
      <c r="A15" s="236" t="s">
        <v>5408</v>
      </c>
      <c r="B15" s="53" t="s">
        <v>144</v>
      </c>
      <c r="C15" s="226" t="s">
        <v>25</v>
      </c>
      <c r="D15" s="208" t="s">
        <v>122</v>
      </c>
      <c r="E15" s="227">
        <v>43191</v>
      </c>
      <c r="F15" s="227">
        <v>44621</v>
      </c>
      <c r="G15" s="122" t="s">
        <v>133</v>
      </c>
      <c r="H15" s="123">
        <v>43833</v>
      </c>
      <c r="I15" s="208">
        <v>8</v>
      </c>
      <c r="J15" s="208" t="s">
        <v>103</v>
      </c>
      <c r="K15" s="209" t="s">
        <v>104</v>
      </c>
      <c r="L15" s="209" t="s">
        <v>105</v>
      </c>
      <c r="M15" s="208" t="s">
        <v>112</v>
      </c>
      <c r="N15" s="208" t="s">
        <v>251</v>
      </c>
      <c r="O15" s="208" t="s">
        <v>252</v>
      </c>
      <c r="P15" s="53" t="s">
        <v>253</v>
      </c>
      <c r="Q15" s="53" t="s">
        <v>140</v>
      </c>
      <c r="R15" s="53"/>
      <c r="S15" s="53" t="s">
        <v>140</v>
      </c>
    </row>
    <row r="16" spans="1:19" ht="21.6" customHeight="1" x14ac:dyDescent="0.25">
      <c r="A16" s="236" t="s">
        <v>5409</v>
      </c>
      <c r="B16" s="53" t="s">
        <v>145</v>
      </c>
      <c r="C16" s="226" t="s">
        <v>26</v>
      </c>
      <c r="D16" s="208" t="s">
        <v>115</v>
      </c>
      <c r="E16" s="237">
        <v>44652</v>
      </c>
      <c r="F16" s="227">
        <v>45505</v>
      </c>
      <c r="G16" s="122" t="s">
        <v>123</v>
      </c>
      <c r="H16" s="123">
        <v>44351</v>
      </c>
      <c r="I16" s="208">
        <v>8</v>
      </c>
      <c r="J16" s="208" t="s">
        <v>120</v>
      </c>
      <c r="K16" s="209" t="s">
        <v>106</v>
      </c>
      <c r="L16" s="209" t="s">
        <v>105</v>
      </c>
      <c r="M16" s="208" t="s">
        <v>125</v>
      </c>
      <c r="N16" s="208" t="s">
        <v>254</v>
      </c>
      <c r="O16" s="208" t="s">
        <v>255</v>
      </c>
      <c r="P16" s="53" t="s">
        <v>256</v>
      </c>
      <c r="Q16" s="53" t="s">
        <v>140</v>
      </c>
      <c r="R16" s="53"/>
      <c r="S16" s="53" t="s">
        <v>140</v>
      </c>
    </row>
    <row r="17" spans="1:19" ht="21.6" customHeight="1" x14ac:dyDescent="0.25">
      <c r="A17" s="236" t="s">
        <v>5410</v>
      </c>
      <c r="B17" s="53" t="s">
        <v>146</v>
      </c>
      <c r="C17" s="226" t="s">
        <v>27</v>
      </c>
      <c r="D17" s="208" t="s">
        <v>110</v>
      </c>
      <c r="E17" s="227">
        <v>45017</v>
      </c>
      <c r="F17" s="227">
        <v>45292</v>
      </c>
      <c r="G17" s="122" t="s">
        <v>126</v>
      </c>
      <c r="H17" s="123">
        <v>44351</v>
      </c>
      <c r="I17" s="208">
        <v>8</v>
      </c>
      <c r="J17" s="208" t="s">
        <v>107</v>
      </c>
      <c r="K17" s="209" t="s">
        <v>106</v>
      </c>
      <c r="L17" s="209" t="s">
        <v>105</v>
      </c>
      <c r="M17" s="208" t="s">
        <v>125</v>
      </c>
      <c r="N17" s="208" t="s">
        <v>257</v>
      </c>
      <c r="O17" s="208" t="s">
        <v>258</v>
      </c>
      <c r="P17" s="53" t="s">
        <v>259</v>
      </c>
      <c r="Q17" s="53" t="s">
        <v>140</v>
      </c>
      <c r="R17" s="53"/>
      <c r="S17" s="53" t="s">
        <v>140</v>
      </c>
    </row>
    <row r="18" spans="1:19" ht="21.6" customHeight="1" x14ac:dyDescent="0.25">
      <c r="A18" s="236" t="s">
        <v>5411</v>
      </c>
      <c r="B18" s="53" t="s">
        <v>147</v>
      </c>
      <c r="C18" s="226" t="s">
        <v>28</v>
      </c>
      <c r="D18" s="208" t="s">
        <v>116</v>
      </c>
      <c r="E18" s="227">
        <v>44835</v>
      </c>
      <c r="F18" s="227">
        <v>44927</v>
      </c>
      <c r="G18" s="122" t="s">
        <v>121</v>
      </c>
      <c r="H18" s="123">
        <v>44277</v>
      </c>
      <c r="I18" s="208">
        <v>7</v>
      </c>
      <c r="J18" s="208" t="s">
        <v>120</v>
      </c>
      <c r="K18" s="209" t="s">
        <v>106</v>
      </c>
      <c r="L18" s="209" t="s">
        <v>105</v>
      </c>
      <c r="M18" s="208" t="s">
        <v>114</v>
      </c>
      <c r="N18" s="208" t="s">
        <v>260</v>
      </c>
      <c r="O18" s="208" t="s">
        <v>261</v>
      </c>
      <c r="P18" s="53" t="s">
        <v>262</v>
      </c>
      <c r="Q18" s="53" t="s">
        <v>140</v>
      </c>
      <c r="R18" s="53" t="s">
        <v>502</v>
      </c>
      <c r="S18" s="53" t="s">
        <v>140</v>
      </c>
    </row>
    <row r="19" spans="1:19" ht="21.6" customHeight="1" x14ac:dyDescent="0.25">
      <c r="A19" s="236" t="s">
        <v>5412</v>
      </c>
      <c r="B19" s="53" t="s">
        <v>148</v>
      </c>
      <c r="C19" s="226" t="s">
        <v>29</v>
      </c>
      <c r="D19" s="208" t="s">
        <v>116</v>
      </c>
      <c r="E19" s="227">
        <v>45017</v>
      </c>
      <c r="F19" s="227">
        <v>45566</v>
      </c>
      <c r="G19" s="122" t="s">
        <v>127</v>
      </c>
      <c r="H19" s="123">
        <v>44277</v>
      </c>
      <c r="I19" s="208">
        <v>5</v>
      </c>
      <c r="J19" s="208" t="s">
        <v>118</v>
      </c>
      <c r="K19" s="209" t="s">
        <v>106</v>
      </c>
      <c r="L19" s="209" t="s">
        <v>105</v>
      </c>
      <c r="M19" s="208" t="s">
        <v>114</v>
      </c>
      <c r="N19" s="208" t="s">
        <v>263</v>
      </c>
      <c r="O19" s="208" t="s">
        <v>264</v>
      </c>
      <c r="P19" s="53" t="s">
        <v>265</v>
      </c>
      <c r="Q19" s="53" t="s">
        <v>140</v>
      </c>
      <c r="R19" s="53" t="s">
        <v>501</v>
      </c>
      <c r="S19" s="53" t="s">
        <v>140</v>
      </c>
    </row>
    <row r="20" spans="1:19" ht="21.6" customHeight="1" x14ac:dyDescent="0.25">
      <c r="A20" s="236" t="s">
        <v>5413</v>
      </c>
      <c r="B20" s="53" t="s">
        <v>149</v>
      </c>
      <c r="C20" s="226" t="s">
        <v>30</v>
      </c>
      <c r="D20" s="208" t="s">
        <v>116</v>
      </c>
      <c r="E20" s="227">
        <v>45017</v>
      </c>
      <c r="F20" s="227">
        <v>45566</v>
      </c>
      <c r="G20" s="122" t="s">
        <v>117</v>
      </c>
      <c r="H20" s="123">
        <v>44608</v>
      </c>
      <c r="I20" s="208">
        <v>5</v>
      </c>
      <c r="J20" s="208" t="s">
        <v>118</v>
      </c>
      <c r="K20" s="209" t="s">
        <v>106</v>
      </c>
      <c r="L20" s="209" t="s">
        <v>105</v>
      </c>
      <c r="M20" s="208" t="s">
        <v>114</v>
      </c>
      <c r="N20" s="208" t="s">
        <v>266</v>
      </c>
      <c r="O20" s="208" t="s">
        <v>267</v>
      </c>
      <c r="P20" s="53" t="s">
        <v>268</v>
      </c>
      <c r="Q20" s="53" t="s">
        <v>140</v>
      </c>
      <c r="R20" s="210" t="s">
        <v>501</v>
      </c>
      <c r="S20" s="53" t="s">
        <v>140</v>
      </c>
    </row>
    <row r="21" spans="1:19" ht="21.6" customHeight="1" x14ac:dyDescent="0.25">
      <c r="A21" s="236" t="s">
        <v>5414</v>
      </c>
      <c r="B21" s="53" t="s">
        <v>269</v>
      </c>
      <c r="C21" s="226" t="s">
        <v>31</v>
      </c>
      <c r="D21" s="208" t="s">
        <v>116</v>
      </c>
      <c r="E21" s="227">
        <v>45017</v>
      </c>
      <c r="F21" s="227">
        <v>45292</v>
      </c>
      <c r="G21" s="122" t="s">
        <v>5502</v>
      </c>
      <c r="H21" s="123">
        <v>44608</v>
      </c>
      <c r="I21" s="208">
        <v>5</v>
      </c>
      <c r="J21" s="208" t="s">
        <v>107</v>
      </c>
      <c r="K21" s="209" t="s">
        <v>106</v>
      </c>
      <c r="L21" s="209" t="s">
        <v>105</v>
      </c>
      <c r="M21" s="208" t="s">
        <v>114</v>
      </c>
      <c r="N21" s="208" t="s">
        <v>270</v>
      </c>
      <c r="O21" s="208" t="s">
        <v>271</v>
      </c>
      <c r="P21" s="53" t="s">
        <v>272</v>
      </c>
      <c r="Q21" s="53" t="s">
        <v>140</v>
      </c>
      <c r="R21" s="229" t="s">
        <v>237</v>
      </c>
      <c r="S21" s="53" t="s">
        <v>140</v>
      </c>
    </row>
    <row r="22" spans="1:19" ht="21.6" customHeight="1" x14ac:dyDescent="0.25">
      <c r="A22" s="236" t="s">
        <v>5415</v>
      </c>
      <c r="B22" s="53" t="s">
        <v>225</v>
      </c>
      <c r="C22" s="226" t="s">
        <v>95</v>
      </c>
      <c r="D22" s="208" t="s">
        <v>582</v>
      </c>
      <c r="E22" s="227">
        <v>45383</v>
      </c>
      <c r="F22" s="227">
        <v>44986</v>
      </c>
      <c r="G22" s="122" t="s">
        <v>117</v>
      </c>
      <c r="H22" s="123">
        <v>44928</v>
      </c>
      <c r="I22" s="208">
        <v>5</v>
      </c>
      <c r="J22" s="208" t="s">
        <v>118</v>
      </c>
      <c r="K22" s="209" t="s">
        <v>104</v>
      </c>
      <c r="L22" s="209" t="s">
        <v>105</v>
      </c>
      <c r="M22" s="208" t="s">
        <v>114</v>
      </c>
      <c r="N22" s="208" t="s">
        <v>273</v>
      </c>
      <c r="O22" s="208" t="s">
        <v>274</v>
      </c>
      <c r="P22" s="53" t="s">
        <v>275</v>
      </c>
      <c r="Q22" s="53" t="s">
        <v>140</v>
      </c>
      <c r="R22" s="194" t="s">
        <v>501</v>
      </c>
      <c r="S22" s="53" t="s">
        <v>140</v>
      </c>
    </row>
    <row r="23" spans="1:19" ht="21.6" customHeight="1" x14ac:dyDescent="0.25">
      <c r="A23" s="236" t="s">
        <v>5416</v>
      </c>
      <c r="B23" s="53" t="s">
        <v>5497</v>
      </c>
      <c r="C23" s="226" t="s">
        <v>5493</v>
      </c>
      <c r="D23" s="230" t="s">
        <v>5492</v>
      </c>
      <c r="E23" s="227">
        <v>45413</v>
      </c>
      <c r="F23" s="227"/>
      <c r="G23" s="122" t="s">
        <v>5491</v>
      </c>
      <c r="H23" s="123">
        <v>45413</v>
      </c>
      <c r="I23" s="208">
        <v>6</v>
      </c>
      <c r="J23" s="208" t="s">
        <v>120</v>
      </c>
      <c r="K23" s="209" t="s">
        <v>106</v>
      </c>
      <c r="L23" s="209" t="s">
        <v>105</v>
      </c>
      <c r="M23" s="208" t="s">
        <v>114</v>
      </c>
      <c r="N23" s="208"/>
      <c r="O23" s="208"/>
      <c r="P23" s="53"/>
      <c r="Q23" s="53" t="s">
        <v>140</v>
      </c>
      <c r="R23" s="122" t="s">
        <v>5491</v>
      </c>
      <c r="S23" s="53" t="s">
        <v>140</v>
      </c>
    </row>
    <row r="24" spans="1:19" s="214" customFormat="1" ht="21.6" customHeight="1" x14ac:dyDescent="0.25">
      <c r="A24" s="221" t="s">
        <v>5417</v>
      </c>
      <c r="B24" s="213" t="s">
        <v>220</v>
      </c>
      <c r="C24" s="222" t="s">
        <v>91</v>
      </c>
      <c r="D24" s="211" t="s">
        <v>113</v>
      </c>
      <c r="E24" s="223">
        <v>45383</v>
      </c>
      <c r="F24" s="223">
        <v>45292</v>
      </c>
      <c r="G24" s="224" t="s">
        <v>135</v>
      </c>
      <c r="H24" s="123">
        <v>45369</v>
      </c>
      <c r="I24" s="211">
        <v>9</v>
      </c>
      <c r="J24" s="211" t="s">
        <v>107</v>
      </c>
      <c r="K24" s="212" t="s">
        <v>104</v>
      </c>
      <c r="L24" s="212" t="s">
        <v>105</v>
      </c>
      <c r="M24" s="211" t="s">
        <v>112</v>
      </c>
      <c r="N24" s="211" t="s">
        <v>473</v>
      </c>
      <c r="O24" s="211" t="s">
        <v>474</v>
      </c>
      <c r="P24" s="213" t="s">
        <v>475</v>
      </c>
      <c r="Q24" s="213" t="s">
        <v>279</v>
      </c>
      <c r="R24" s="213"/>
      <c r="S24" s="213" t="s">
        <v>279</v>
      </c>
    </row>
    <row r="25" spans="1:19" ht="21.6" customHeight="1" x14ac:dyDescent="0.25">
      <c r="A25" s="236" t="s">
        <v>5418</v>
      </c>
      <c r="B25" s="53" t="s">
        <v>152</v>
      </c>
      <c r="C25" s="226" t="s">
        <v>34</v>
      </c>
      <c r="D25" s="208" t="s">
        <v>110</v>
      </c>
      <c r="E25" s="227">
        <v>44287</v>
      </c>
      <c r="F25" s="227">
        <v>44986</v>
      </c>
      <c r="G25" s="122" t="s">
        <v>137</v>
      </c>
      <c r="H25" s="123">
        <v>44816</v>
      </c>
      <c r="I25" s="208">
        <v>8</v>
      </c>
      <c r="J25" s="208" t="s">
        <v>107</v>
      </c>
      <c r="K25" s="209" t="s">
        <v>104</v>
      </c>
      <c r="L25" s="209" t="s">
        <v>105</v>
      </c>
      <c r="M25" s="208" t="s">
        <v>125</v>
      </c>
      <c r="N25" s="208" t="s">
        <v>283</v>
      </c>
      <c r="O25" s="208" t="s">
        <v>284</v>
      </c>
      <c r="P25" s="53" t="s">
        <v>285</v>
      </c>
      <c r="Q25" s="53" t="s">
        <v>279</v>
      </c>
      <c r="R25" s="53"/>
      <c r="S25" s="53" t="s">
        <v>279</v>
      </c>
    </row>
    <row r="26" spans="1:19" ht="21.6" customHeight="1" x14ac:dyDescent="0.25">
      <c r="A26" s="236" t="s">
        <v>5419</v>
      </c>
      <c r="B26" s="53" t="s">
        <v>153</v>
      </c>
      <c r="C26" s="226" t="s">
        <v>18</v>
      </c>
      <c r="D26" s="208" t="s">
        <v>115</v>
      </c>
      <c r="E26" s="227">
        <v>45566</v>
      </c>
      <c r="F26" s="227">
        <v>45292</v>
      </c>
      <c r="G26" s="122" t="s">
        <v>134</v>
      </c>
      <c r="H26" s="123">
        <v>44816</v>
      </c>
      <c r="I26" s="208">
        <v>8</v>
      </c>
      <c r="J26" s="208" t="s">
        <v>107</v>
      </c>
      <c r="K26" s="209" t="s">
        <v>106</v>
      </c>
      <c r="L26" s="209" t="s">
        <v>105</v>
      </c>
      <c r="M26" s="208" t="s">
        <v>125</v>
      </c>
      <c r="N26" s="208" t="s">
        <v>286</v>
      </c>
      <c r="O26" s="208" t="s">
        <v>287</v>
      </c>
      <c r="P26" s="53" t="s">
        <v>288</v>
      </c>
      <c r="Q26" s="53" t="s">
        <v>279</v>
      </c>
      <c r="R26" s="53"/>
      <c r="S26" s="53" t="s">
        <v>279</v>
      </c>
    </row>
    <row r="27" spans="1:19" s="214" customFormat="1" ht="21.6" customHeight="1" x14ac:dyDescent="0.25">
      <c r="A27" s="221" t="s">
        <v>5420</v>
      </c>
      <c r="B27" s="213" t="s">
        <v>154</v>
      </c>
      <c r="C27" s="222" t="s">
        <v>35</v>
      </c>
      <c r="D27" s="211" t="s">
        <v>110</v>
      </c>
      <c r="E27" s="223">
        <v>44287</v>
      </c>
      <c r="F27" s="223">
        <v>45323</v>
      </c>
      <c r="G27" s="224" t="s">
        <v>135</v>
      </c>
      <c r="H27" s="225">
        <v>44747</v>
      </c>
      <c r="I27" s="211">
        <v>9</v>
      </c>
      <c r="J27" s="211" t="s">
        <v>103</v>
      </c>
      <c r="K27" s="212" t="s">
        <v>104</v>
      </c>
      <c r="L27" s="212" t="s">
        <v>105</v>
      </c>
      <c r="M27" s="211" t="s">
        <v>112</v>
      </c>
      <c r="N27" s="211" t="s">
        <v>289</v>
      </c>
      <c r="O27" s="211" t="s">
        <v>290</v>
      </c>
      <c r="P27" s="213" t="s">
        <v>291</v>
      </c>
      <c r="Q27" s="213" t="s">
        <v>155</v>
      </c>
      <c r="R27" s="213"/>
      <c r="S27" s="213" t="s">
        <v>155</v>
      </c>
    </row>
    <row r="28" spans="1:19" ht="21.6" customHeight="1" x14ac:dyDescent="0.25">
      <c r="A28" s="236" t="s">
        <v>5421</v>
      </c>
      <c r="B28" s="53" t="s">
        <v>214</v>
      </c>
      <c r="C28" s="226" t="s">
        <v>85</v>
      </c>
      <c r="D28" s="208" t="s">
        <v>115</v>
      </c>
      <c r="E28" s="237">
        <v>44652</v>
      </c>
      <c r="F28" s="227">
        <v>44927</v>
      </c>
      <c r="G28" s="122" t="s">
        <v>136</v>
      </c>
      <c r="H28" s="123">
        <v>45369</v>
      </c>
      <c r="I28" s="208">
        <v>8</v>
      </c>
      <c r="J28" s="208" t="s">
        <v>107</v>
      </c>
      <c r="K28" s="209" t="s">
        <v>106</v>
      </c>
      <c r="L28" s="209" t="s">
        <v>105</v>
      </c>
      <c r="M28" s="208" t="s">
        <v>125</v>
      </c>
      <c r="N28" s="208" t="s">
        <v>456</v>
      </c>
      <c r="O28" s="208" t="s">
        <v>454</v>
      </c>
      <c r="P28" s="53" t="s">
        <v>457</v>
      </c>
      <c r="Q28" s="53" t="s">
        <v>155</v>
      </c>
      <c r="R28" s="53"/>
      <c r="S28" s="53" t="s">
        <v>155</v>
      </c>
    </row>
    <row r="29" spans="1:19" ht="21.6" customHeight="1" x14ac:dyDescent="0.25">
      <c r="A29" s="236" t="s">
        <v>5422</v>
      </c>
      <c r="B29" s="53" t="s">
        <v>157</v>
      </c>
      <c r="C29" s="226" t="s">
        <v>38</v>
      </c>
      <c r="D29" s="208" t="s">
        <v>110</v>
      </c>
      <c r="E29" s="227">
        <v>41730</v>
      </c>
      <c r="F29" s="227">
        <v>44986</v>
      </c>
      <c r="G29" s="122" t="s">
        <v>138</v>
      </c>
      <c r="H29" s="123">
        <v>42732</v>
      </c>
      <c r="I29" s="208">
        <v>8</v>
      </c>
      <c r="J29" s="208" t="s">
        <v>118</v>
      </c>
      <c r="K29" s="209" t="s">
        <v>106</v>
      </c>
      <c r="L29" s="209" t="s">
        <v>105</v>
      </c>
      <c r="M29" s="208" t="s">
        <v>125</v>
      </c>
      <c r="N29" s="208" t="s">
        <v>295</v>
      </c>
      <c r="O29" s="208" t="s">
        <v>296</v>
      </c>
      <c r="P29" s="53" t="s">
        <v>297</v>
      </c>
      <c r="Q29" s="53" t="s">
        <v>155</v>
      </c>
      <c r="R29" s="53"/>
      <c r="S29" s="53" t="s">
        <v>155</v>
      </c>
    </row>
    <row r="30" spans="1:19" ht="21.6" customHeight="1" x14ac:dyDescent="0.25">
      <c r="A30" s="236" t="s">
        <v>5423</v>
      </c>
      <c r="B30" s="53" t="s">
        <v>158</v>
      </c>
      <c r="C30" s="226" t="s">
        <v>37</v>
      </c>
      <c r="D30" s="208" t="s">
        <v>110</v>
      </c>
      <c r="E30" s="227">
        <v>42095</v>
      </c>
      <c r="F30" s="227">
        <v>45352</v>
      </c>
      <c r="G30" s="122" t="s">
        <v>134</v>
      </c>
      <c r="H30" s="123">
        <v>44130</v>
      </c>
      <c r="I30" s="208">
        <v>8</v>
      </c>
      <c r="J30" s="208" t="s">
        <v>118</v>
      </c>
      <c r="K30" s="209" t="s">
        <v>106</v>
      </c>
      <c r="L30" s="209" t="s">
        <v>105</v>
      </c>
      <c r="M30" s="208" t="s">
        <v>125</v>
      </c>
      <c r="N30" s="208" t="s">
        <v>298</v>
      </c>
      <c r="O30" s="208" t="s">
        <v>299</v>
      </c>
      <c r="P30" s="53" t="s">
        <v>300</v>
      </c>
      <c r="Q30" s="53" t="s">
        <v>155</v>
      </c>
      <c r="R30" s="53"/>
      <c r="S30" s="53" t="s">
        <v>155</v>
      </c>
    </row>
    <row r="31" spans="1:19" ht="21.6" customHeight="1" x14ac:dyDescent="0.25">
      <c r="A31" s="236" t="s">
        <v>5424</v>
      </c>
      <c r="B31" s="53" t="s">
        <v>159</v>
      </c>
      <c r="C31" s="226" t="s">
        <v>39</v>
      </c>
      <c r="D31" s="208" t="s">
        <v>119</v>
      </c>
      <c r="E31" s="227">
        <v>44835</v>
      </c>
      <c r="F31" s="227">
        <v>45292</v>
      </c>
      <c r="G31" s="122" t="s">
        <v>117</v>
      </c>
      <c r="H31" s="123">
        <v>44277</v>
      </c>
      <c r="I31" s="208">
        <v>5</v>
      </c>
      <c r="J31" s="208" t="s">
        <v>118</v>
      </c>
      <c r="K31" s="209" t="s">
        <v>104</v>
      </c>
      <c r="L31" s="209" t="s">
        <v>105</v>
      </c>
      <c r="M31" s="208" t="s">
        <v>114</v>
      </c>
      <c r="N31" s="208" t="s">
        <v>301</v>
      </c>
      <c r="O31" s="208" t="s">
        <v>302</v>
      </c>
      <c r="P31" s="53" t="s">
        <v>303</v>
      </c>
      <c r="Q31" s="53" t="s">
        <v>155</v>
      </c>
      <c r="R31" s="53" t="s">
        <v>501</v>
      </c>
      <c r="S31" s="53" t="s">
        <v>155</v>
      </c>
    </row>
    <row r="32" spans="1:19" s="214" customFormat="1" ht="21.6" customHeight="1" x14ac:dyDescent="0.25">
      <c r="A32" s="221" t="s">
        <v>5425</v>
      </c>
      <c r="B32" s="213" t="s">
        <v>173</v>
      </c>
      <c r="C32" s="222" t="s">
        <v>52</v>
      </c>
      <c r="D32" s="208" t="s">
        <v>113</v>
      </c>
      <c r="E32" s="227">
        <v>45383</v>
      </c>
      <c r="F32" s="223">
        <v>45047</v>
      </c>
      <c r="G32" s="224" t="s">
        <v>135</v>
      </c>
      <c r="H32" s="123">
        <v>45369</v>
      </c>
      <c r="I32" s="211">
        <v>9</v>
      </c>
      <c r="J32" s="211" t="s">
        <v>103</v>
      </c>
      <c r="K32" s="212" t="s">
        <v>104</v>
      </c>
      <c r="L32" s="212" t="s">
        <v>105</v>
      </c>
      <c r="M32" s="211" t="s">
        <v>112</v>
      </c>
      <c r="N32" s="211" t="s">
        <v>345</v>
      </c>
      <c r="O32" s="211" t="s">
        <v>346</v>
      </c>
      <c r="P32" s="213" t="s">
        <v>347</v>
      </c>
      <c r="Q32" s="213" t="s">
        <v>307</v>
      </c>
      <c r="R32" s="213"/>
      <c r="S32" s="213" t="s">
        <v>307</v>
      </c>
    </row>
    <row r="33" spans="1:19" ht="21.6" customHeight="1" x14ac:dyDescent="0.25">
      <c r="A33" s="236" t="s">
        <v>5426</v>
      </c>
      <c r="B33" s="53" t="s">
        <v>5498</v>
      </c>
      <c r="C33" s="226" t="s">
        <v>41</v>
      </c>
      <c r="D33" s="208" t="s">
        <v>115</v>
      </c>
      <c r="E33" s="227">
        <v>44470</v>
      </c>
      <c r="F33" s="227">
        <v>45292</v>
      </c>
      <c r="G33" s="122" t="s">
        <v>136</v>
      </c>
      <c r="H33" s="123">
        <v>44105</v>
      </c>
      <c r="I33" s="208">
        <v>8</v>
      </c>
      <c r="J33" s="208" t="s">
        <v>107</v>
      </c>
      <c r="K33" s="209" t="s">
        <v>106</v>
      </c>
      <c r="L33" s="209" t="s">
        <v>105</v>
      </c>
      <c r="M33" s="208" t="s">
        <v>125</v>
      </c>
      <c r="N33" s="208" t="s">
        <v>308</v>
      </c>
      <c r="O33" s="208" t="s">
        <v>309</v>
      </c>
      <c r="P33" s="53" t="s">
        <v>310</v>
      </c>
      <c r="Q33" s="53" t="s">
        <v>307</v>
      </c>
      <c r="R33" s="53"/>
      <c r="S33" s="53" t="s">
        <v>307</v>
      </c>
    </row>
    <row r="34" spans="1:19" ht="21.6" customHeight="1" x14ac:dyDescent="0.25">
      <c r="A34" s="236" t="s">
        <v>5427</v>
      </c>
      <c r="B34" s="53" t="s">
        <v>162</v>
      </c>
      <c r="C34" s="226" t="s">
        <v>42</v>
      </c>
      <c r="D34" s="208" t="s">
        <v>110</v>
      </c>
      <c r="E34" s="227">
        <v>45200</v>
      </c>
      <c r="F34" s="227">
        <v>45292</v>
      </c>
      <c r="G34" s="122" t="s">
        <v>137</v>
      </c>
      <c r="H34" s="123">
        <v>43336</v>
      </c>
      <c r="I34" s="208">
        <v>8</v>
      </c>
      <c r="J34" s="208" t="s">
        <v>107</v>
      </c>
      <c r="K34" s="209" t="s">
        <v>104</v>
      </c>
      <c r="L34" s="209" t="s">
        <v>105</v>
      </c>
      <c r="M34" s="208" t="s">
        <v>125</v>
      </c>
      <c r="N34" s="208" t="s">
        <v>311</v>
      </c>
      <c r="O34" s="208" t="s">
        <v>312</v>
      </c>
      <c r="P34" s="53" t="s">
        <v>313</v>
      </c>
      <c r="Q34" s="53" t="s">
        <v>307</v>
      </c>
      <c r="R34" s="53"/>
      <c r="S34" s="53" t="s">
        <v>307</v>
      </c>
    </row>
    <row r="35" spans="1:19" ht="21.6" customHeight="1" x14ac:dyDescent="0.25">
      <c r="A35" s="236" t="s">
        <v>5428</v>
      </c>
      <c r="B35" s="53" t="s">
        <v>163</v>
      </c>
      <c r="C35" s="226" t="s">
        <v>43</v>
      </c>
      <c r="D35" s="208" t="s">
        <v>110</v>
      </c>
      <c r="E35" s="227">
        <v>45383</v>
      </c>
      <c r="F35" s="227">
        <v>45292</v>
      </c>
      <c r="G35" s="122" t="s">
        <v>138</v>
      </c>
      <c r="H35" s="123">
        <v>43409</v>
      </c>
      <c r="I35" s="208">
        <v>8</v>
      </c>
      <c r="J35" s="208" t="s">
        <v>107</v>
      </c>
      <c r="K35" s="209" t="s">
        <v>106</v>
      </c>
      <c r="L35" s="209" t="s">
        <v>105</v>
      </c>
      <c r="M35" s="208" t="s">
        <v>125</v>
      </c>
      <c r="N35" s="208" t="s">
        <v>314</v>
      </c>
      <c r="O35" s="208" t="s">
        <v>315</v>
      </c>
      <c r="P35" s="53" t="s">
        <v>316</v>
      </c>
      <c r="Q35" s="53" t="s">
        <v>307</v>
      </c>
      <c r="R35" s="53"/>
      <c r="S35" s="53" t="s">
        <v>307</v>
      </c>
    </row>
    <row r="36" spans="1:19" s="214" customFormat="1" ht="21.6" customHeight="1" x14ac:dyDescent="0.25">
      <c r="A36" s="221" t="s">
        <v>5429</v>
      </c>
      <c r="B36" s="213" t="s">
        <v>317</v>
      </c>
      <c r="C36" s="222" t="s">
        <v>44</v>
      </c>
      <c r="D36" s="211" t="s">
        <v>110</v>
      </c>
      <c r="E36" s="238">
        <v>44652</v>
      </c>
      <c r="F36" s="223">
        <v>45292</v>
      </c>
      <c r="G36" s="224" t="s">
        <v>135</v>
      </c>
      <c r="H36" s="225">
        <v>44280</v>
      </c>
      <c r="I36" s="211">
        <v>9</v>
      </c>
      <c r="J36" s="211" t="s">
        <v>103</v>
      </c>
      <c r="K36" s="212" t="s">
        <v>104</v>
      </c>
      <c r="L36" s="212" t="s">
        <v>105</v>
      </c>
      <c r="M36" s="211" t="s">
        <v>112</v>
      </c>
      <c r="N36" s="211" t="s">
        <v>318</v>
      </c>
      <c r="O36" s="211" t="s">
        <v>319</v>
      </c>
      <c r="P36" s="213" t="s">
        <v>320</v>
      </c>
      <c r="Q36" s="213" t="s">
        <v>164</v>
      </c>
      <c r="R36" s="213"/>
      <c r="S36" s="213" t="s">
        <v>164</v>
      </c>
    </row>
    <row r="37" spans="1:19" ht="21.6" customHeight="1" x14ac:dyDescent="0.25">
      <c r="A37" s="236" t="s">
        <v>5430</v>
      </c>
      <c r="B37" s="53" t="s">
        <v>165</v>
      </c>
      <c r="C37" s="226" t="s">
        <v>45</v>
      </c>
      <c r="D37" s="208" t="s">
        <v>115</v>
      </c>
      <c r="E37" s="227">
        <v>44470</v>
      </c>
      <c r="F37" s="227">
        <v>45292</v>
      </c>
      <c r="G37" s="122" t="s">
        <v>136</v>
      </c>
      <c r="H37" s="123">
        <v>44280</v>
      </c>
      <c r="I37" s="208">
        <v>8</v>
      </c>
      <c r="J37" s="208" t="s">
        <v>107</v>
      </c>
      <c r="K37" s="209" t="s">
        <v>106</v>
      </c>
      <c r="L37" s="209" t="s">
        <v>105</v>
      </c>
      <c r="M37" s="208" t="s">
        <v>125</v>
      </c>
      <c r="N37" s="208" t="s">
        <v>321</v>
      </c>
      <c r="O37" s="208" t="s">
        <v>322</v>
      </c>
      <c r="P37" s="53" t="s">
        <v>323</v>
      </c>
      <c r="Q37" s="53" t="s">
        <v>164</v>
      </c>
      <c r="R37" s="53"/>
      <c r="S37" s="53" t="s">
        <v>164</v>
      </c>
    </row>
    <row r="38" spans="1:19" ht="21.6" customHeight="1" x14ac:dyDescent="0.25">
      <c r="A38" s="236" t="s">
        <v>5431</v>
      </c>
      <c r="B38" s="53" t="s">
        <v>166</v>
      </c>
      <c r="C38" s="226" t="s">
        <v>19</v>
      </c>
      <c r="D38" s="208" t="s">
        <v>110</v>
      </c>
      <c r="E38" s="237">
        <v>44652</v>
      </c>
      <c r="F38" s="227">
        <v>44958</v>
      </c>
      <c r="G38" s="122" t="s">
        <v>137</v>
      </c>
      <c r="H38" s="123">
        <v>44810</v>
      </c>
      <c r="I38" s="208">
        <v>8</v>
      </c>
      <c r="J38" s="208" t="s">
        <v>107</v>
      </c>
      <c r="K38" s="209" t="s">
        <v>106</v>
      </c>
      <c r="L38" s="209" t="s">
        <v>105</v>
      </c>
      <c r="M38" s="208" t="s">
        <v>125</v>
      </c>
      <c r="N38" s="208" t="s">
        <v>324</v>
      </c>
      <c r="O38" s="208" t="s">
        <v>325</v>
      </c>
      <c r="P38" s="53" t="s">
        <v>326</v>
      </c>
      <c r="Q38" s="53" t="s">
        <v>164</v>
      </c>
      <c r="R38" s="53"/>
      <c r="S38" s="53" t="s">
        <v>164</v>
      </c>
    </row>
    <row r="39" spans="1:19" ht="21.6" customHeight="1" x14ac:dyDescent="0.25">
      <c r="A39" s="236" t="s">
        <v>5432</v>
      </c>
      <c r="B39" s="53" t="s">
        <v>167</v>
      </c>
      <c r="C39" s="226" t="s">
        <v>46</v>
      </c>
      <c r="D39" s="208" t="s">
        <v>113</v>
      </c>
      <c r="E39" s="227">
        <v>40817</v>
      </c>
      <c r="F39" s="227">
        <v>44986</v>
      </c>
      <c r="G39" s="122" t="s">
        <v>138</v>
      </c>
      <c r="H39" s="123">
        <v>42732</v>
      </c>
      <c r="I39" s="208">
        <v>8</v>
      </c>
      <c r="J39" s="208" t="s">
        <v>107</v>
      </c>
      <c r="K39" s="209" t="s">
        <v>104</v>
      </c>
      <c r="L39" s="209" t="s">
        <v>105</v>
      </c>
      <c r="M39" s="208" t="s">
        <v>125</v>
      </c>
      <c r="N39" s="208" t="s">
        <v>327</v>
      </c>
      <c r="O39" s="208" t="s">
        <v>328</v>
      </c>
      <c r="P39" s="53" t="s">
        <v>329</v>
      </c>
      <c r="Q39" s="53" t="s">
        <v>164</v>
      </c>
      <c r="R39" s="53"/>
      <c r="S39" s="53" t="s">
        <v>164</v>
      </c>
    </row>
    <row r="40" spans="1:19" ht="21.6" customHeight="1" x14ac:dyDescent="0.25">
      <c r="A40" s="236" t="s">
        <v>5433</v>
      </c>
      <c r="B40" s="53" t="s">
        <v>330</v>
      </c>
      <c r="C40" s="226" t="s">
        <v>47</v>
      </c>
      <c r="D40" s="208" t="s">
        <v>115</v>
      </c>
      <c r="E40" s="227">
        <v>44470</v>
      </c>
      <c r="F40" s="227">
        <v>44927</v>
      </c>
      <c r="G40" s="122" t="s">
        <v>134</v>
      </c>
      <c r="H40" s="123">
        <v>44200</v>
      </c>
      <c r="I40" s="208">
        <v>8</v>
      </c>
      <c r="J40" s="208" t="s">
        <v>107</v>
      </c>
      <c r="K40" s="209" t="s">
        <v>106</v>
      </c>
      <c r="L40" s="209" t="s">
        <v>105</v>
      </c>
      <c r="M40" s="208" t="s">
        <v>125</v>
      </c>
      <c r="N40" s="208" t="s">
        <v>331</v>
      </c>
      <c r="O40" s="208">
        <v>81270378378</v>
      </c>
      <c r="P40" s="53" t="s">
        <v>332</v>
      </c>
      <c r="Q40" s="53" t="s">
        <v>164</v>
      </c>
      <c r="R40" s="53"/>
      <c r="S40" s="53" t="s">
        <v>164</v>
      </c>
    </row>
    <row r="41" spans="1:19" s="214" customFormat="1" ht="21.6" customHeight="1" x14ac:dyDescent="0.25">
      <c r="A41" s="221" t="s">
        <v>5434</v>
      </c>
      <c r="B41" s="213" t="s">
        <v>168</v>
      </c>
      <c r="C41" s="222" t="s">
        <v>48</v>
      </c>
      <c r="D41" s="211" t="s">
        <v>113</v>
      </c>
      <c r="E41" s="223">
        <v>45200</v>
      </c>
      <c r="F41" s="223">
        <v>45292</v>
      </c>
      <c r="G41" s="224" t="s">
        <v>135</v>
      </c>
      <c r="H41" s="225">
        <v>44130</v>
      </c>
      <c r="I41" s="211">
        <v>9</v>
      </c>
      <c r="J41" s="211" t="s">
        <v>107</v>
      </c>
      <c r="K41" s="212" t="s">
        <v>104</v>
      </c>
      <c r="L41" s="212" t="s">
        <v>105</v>
      </c>
      <c r="M41" s="211" t="s">
        <v>112</v>
      </c>
      <c r="N41" s="211" t="s">
        <v>333</v>
      </c>
      <c r="O41" s="211" t="s">
        <v>334</v>
      </c>
      <c r="P41" s="213" t="s">
        <v>335</v>
      </c>
      <c r="Q41" s="213" t="s">
        <v>169</v>
      </c>
      <c r="R41" s="213"/>
      <c r="S41" s="213" t="s">
        <v>169</v>
      </c>
    </row>
    <row r="42" spans="1:19" ht="21.6" customHeight="1" x14ac:dyDescent="0.25">
      <c r="A42" s="236" t="s">
        <v>5435</v>
      </c>
      <c r="B42" s="53" t="s">
        <v>171</v>
      </c>
      <c r="C42" s="226" t="s">
        <v>50</v>
      </c>
      <c r="D42" s="208" t="s">
        <v>113</v>
      </c>
      <c r="E42" s="227">
        <v>43556</v>
      </c>
      <c r="F42" s="227">
        <v>44958</v>
      </c>
      <c r="G42" s="122" t="s">
        <v>138</v>
      </c>
      <c r="H42" s="123">
        <v>44231</v>
      </c>
      <c r="I42" s="208">
        <v>8</v>
      </c>
      <c r="J42" s="208" t="s">
        <v>107</v>
      </c>
      <c r="K42" s="209" t="s">
        <v>106</v>
      </c>
      <c r="L42" s="209" t="s">
        <v>105</v>
      </c>
      <c r="M42" s="208" t="s">
        <v>125</v>
      </c>
      <c r="N42" s="208" t="s">
        <v>339</v>
      </c>
      <c r="O42" s="208" t="s">
        <v>340</v>
      </c>
      <c r="P42" s="53" t="s">
        <v>341</v>
      </c>
      <c r="Q42" s="53" t="s">
        <v>169</v>
      </c>
      <c r="R42" s="53"/>
      <c r="S42" s="53" t="s">
        <v>169</v>
      </c>
    </row>
    <row r="43" spans="1:19" ht="21.6" customHeight="1" x14ac:dyDescent="0.25">
      <c r="A43" s="236" t="s">
        <v>5436</v>
      </c>
      <c r="B43" s="53" t="s">
        <v>172</v>
      </c>
      <c r="C43" s="226" t="s">
        <v>51</v>
      </c>
      <c r="D43" s="208" t="s">
        <v>115</v>
      </c>
      <c r="E43" s="237">
        <v>44652</v>
      </c>
      <c r="F43" s="227">
        <v>45413</v>
      </c>
      <c r="G43" s="122" t="s">
        <v>134</v>
      </c>
      <c r="H43" s="123">
        <v>44470</v>
      </c>
      <c r="I43" s="208">
        <v>8</v>
      </c>
      <c r="J43" s="208" t="s">
        <v>107</v>
      </c>
      <c r="K43" s="209" t="s">
        <v>104</v>
      </c>
      <c r="L43" s="209" t="s">
        <v>105</v>
      </c>
      <c r="M43" s="208" t="s">
        <v>125</v>
      </c>
      <c r="N43" s="208" t="s">
        <v>342</v>
      </c>
      <c r="O43" s="208" t="s">
        <v>343</v>
      </c>
      <c r="P43" s="53" t="s">
        <v>344</v>
      </c>
      <c r="Q43" s="53" t="s">
        <v>169</v>
      </c>
      <c r="R43" s="53"/>
      <c r="S43" s="53" t="s">
        <v>169</v>
      </c>
    </row>
    <row r="44" spans="1:19" s="214" customFormat="1" ht="21.6" customHeight="1" x14ac:dyDescent="0.25">
      <c r="A44" s="221" t="s">
        <v>5437</v>
      </c>
      <c r="B44" s="213" t="s">
        <v>5202</v>
      </c>
      <c r="C44" s="222" t="s">
        <v>5203</v>
      </c>
      <c r="D44" s="211" t="s">
        <v>113</v>
      </c>
      <c r="E44" s="223">
        <v>45017</v>
      </c>
      <c r="F44" s="223">
        <v>44927</v>
      </c>
      <c r="G44" s="224" t="s">
        <v>135</v>
      </c>
      <c r="H44" s="225">
        <v>45369</v>
      </c>
      <c r="I44" s="211">
        <v>9</v>
      </c>
      <c r="J44" s="211" t="s">
        <v>107</v>
      </c>
      <c r="K44" s="212" t="s">
        <v>104</v>
      </c>
      <c r="L44" s="212" t="s">
        <v>105</v>
      </c>
      <c r="M44" s="211" t="s">
        <v>112</v>
      </c>
      <c r="N44" s="211" t="s">
        <v>5204</v>
      </c>
      <c r="O44" s="211" t="s">
        <v>5205</v>
      </c>
      <c r="P44" s="213" t="s">
        <v>5206</v>
      </c>
      <c r="Q44" s="213" t="s">
        <v>348</v>
      </c>
      <c r="R44" s="213"/>
      <c r="S44" s="213" t="s">
        <v>348</v>
      </c>
    </row>
    <row r="45" spans="1:19" ht="21.6" customHeight="1" x14ac:dyDescent="0.25">
      <c r="A45" s="236" t="s">
        <v>5438</v>
      </c>
      <c r="B45" s="53" t="s">
        <v>174</v>
      </c>
      <c r="C45" s="226" t="s">
        <v>53</v>
      </c>
      <c r="D45" s="208" t="s">
        <v>110</v>
      </c>
      <c r="E45" s="227">
        <v>41548</v>
      </c>
      <c r="F45" s="227">
        <v>44986</v>
      </c>
      <c r="G45" s="122" t="s">
        <v>136</v>
      </c>
      <c r="H45" s="123">
        <v>42732</v>
      </c>
      <c r="I45" s="208">
        <v>8</v>
      </c>
      <c r="J45" s="208" t="s">
        <v>118</v>
      </c>
      <c r="K45" s="209" t="s">
        <v>104</v>
      </c>
      <c r="L45" s="209" t="s">
        <v>105</v>
      </c>
      <c r="M45" s="208" t="s">
        <v>125</v>
      </c>
      <c r="N45" s="208" t="s">
        <v>349</v>
      </c>
      <c r="O45" s="208" t="s">
        <v>350</v>
      </c>
      <c r="P45" s="53" t="s">
        <v>351</v>
      </c>
      <c r="Q45" s="53" t="s">
        <v>348</v>
      </c>
      <c r="R45" s="53"/>
      <c r="S45" s="53" t="s">
        <v>348</v>
      </c>
    </row>
    <row r="46" spans="1:19" ht="21.6" customHeight="1" x14ac:dyDescent="0.25">
      <c r="A46" s="236" t="s">
        <v>5439</v>
      </c>
      <c r="B46" s="53" t="s">
        <v>175</v>
      </c>
      <c r="C46" s="226" t="s">
        <v>54</v>
      </c>
      <c r="D46" s="208" t="s">
        <v>113</v>
      </c>
      <c r="E46" s="227">
        <v>42461</v>
      </c>
      <c r="F46" s="227">
        <v>45383</v>
      </c>
      <c r="G46" s="122" t="s">
        <v>138</v>
      </c>
      <c r="H46" s="123">
        <v>42732</v>
      </c>
      <c r="I46" s="208">
        <v>8</v>
      </c>
      <c r="J46" s="208" t="s">
        <v>107</v>
      </c>
      <c r="K46" s="209" t="s">
        <v>104</v>
      </c>
      <c r="L46" s="209" t="s">
        <v>105</v>
      </c>
      <c r="M46" s="208" t="s">
        <v>125</v>
      </c>
      <c r="N46" s="208" t="s">
        <v>352</v>
      </c>
      <c r="O46" s="208" t="s">
        <v>353</v>
      </c>
      <c r="P46" s="53" t="s">
        <v>354</v>
      </c>
      <c r="Q46" s="53" t="s">
        <v>348</v>
      </c>
      <c r="R46" s="53"/>
      <c r="S46" s="53" t="s">
        <v>348</v>
      </c>
    </row>
    <row r="47" spans="1:19" ht="21.6" customHeight="1" x14ac:dyDescent="0.25">
      <c r="A47" s="236" t="s">
        <v>5440</v>
      </c>
      <c r="B47" s="53" t="s">
        <v>176</v>
      </c>
      <c r="C47" s="226" t="s">
        <v>17</v>
      </c>
      <c r="D47" s="208" t="s">
        <v>115</v>
      </c>
      <c r="E47" s="227">
        <v>45200</v>
      </c>
      <c r="F47" s="227">
        <v>45505</v>
      </c>
      <c r="G47" s="122" t="s">
        <v>134</v>
      </c>
      <c r="H47" s="123">
        <v>44810</v>
      </c>
      <c r="I47" s="208">
        <v>8</v>
      </c>
      <c r="J47" s="208" t="s">
        <v>107</v>
      </c>
      <c r="K47" s="209" t="s">
        <v>106</v>
      </c>
      <c r="L47" s="209" t="s">
        <v>105</v>
      </c>
      <c r="M47" s="208" t="s">
        <v>125</v>
      </c>
      <c r="N47" s="208" t="s">
        <v>355</v>
      </c>
      <c r="O47" s="208" t="s">
        <v>356</v>
      </c>
      <c r="P47" s="53" t="s">
        <v>357</v>
      </c>
      <c r="Q47" s="53" t="s">
        <v>348</v>
      </c>
      <c r="R47" s="53"/>
      <c r="S47" s="53" t="s">
        <v>348</v>
      </c>
    </row>
    <row r="48" spans="1:19" s="214" customFormat="1" ht="21.6" customHeight="1" x14ac:dyDescent="0.25">
      <c r="A48" s="221" t="s">
        <v>5441</v>
      </c>
      <c r="B48" s="213" t="s">
        <v>160</v>
      </c>
      <c r="C48" s="222" t="s">
        <v>40</v>
      </c>
      <c r="D48" s="211" t="s">
        <v>113</v>
      </c>
      <c r="E48" s="223">
        <v>45200</v>
      </c>
      <c r="F48" s="223">
        <v>44927</v>
      </c>
      <c r="G48" s="224" t="s">
        <v>135</v>
      </c>
      <c r="H48" s="123">
        <v>45369</v>
      </c>
      <c r="I48" s="211">
        <v>9</v>
      </c>
      <c r="J48" s="211" t="s">
        <v>103</v>
      </c>
      <c r="K48" s="212" t="s">
        <v>104</v>
      </c>
      <c r="L48" s="212" t="s">
        <v>105</v>
      </c>
      <c r="M48" s="211" t="s">
        <v>112</v>
      </c>
      <c r="N48" s="211" t="s">
        <v>304</v>
      </c>
      <c r="O48" s="211" t="s">
        <v>305</v>
      </c>
      <c r="P48" s="213" t="s">
        <v>306</v>
      </c>
      <c r="Q48" s="213" t="s">
        <v>178</v>
      </c>
      <c r="R48" s="213"/>
      <c r="S48" s="213" t="s">
        <v>178</v>
      </c>
    </row>
    <row r="49" spans="1:19" ht="21.6" customHeight="1" x14ac:dyDescent="0.25">
      <c r="A49" s="236" t="s">
        <v>5442</v>
      </c>
      <c r="B49" s="53" t="s">
        <v>156</v>
      </c>
      <c r="C49" s="226" t="s">
        <v>36</v>
      </c>
      <c r="D49" s="208" t="s">
        <v>113</v>
      </c>
      <c r="E49" s="227">
        <v>45444</v>
      </c>
      <c r="F49" s="227">
        <v>45505</v>
      </c>
      <c r="G49" s="122" t="s">
        <v>136</v>
      </c>
      <c r="H49" s="123">
        <v>45369</v>
      </c>
      <c r="I49" s="208">
        <v>8</v>
      </c>
      <c r="J49" s="208" t="s">
        <v>107</v>
      </c>
      <c r="K49" s="209" t="s">
        <v>104</v>
      </c>
      <c r="L49" s="209" t="s">
        <v>105</v>
      </c>
      <c r="M49" s="208" t="s">
        <v>125</v>
      </c>
      <c r="N49" s="208" t="s">
        <v>292</v>
      </c>
      <c r="O49" s="208" t="s">
        <v>293</v>
      </c>
      <c r="P49" s="53" t="s">
        <v>294</v>
      </c>
      <c r="Q49" s="53" t="s">
        <v>178</v>
      </c>
      <c r="R49" s="53"/>
      <c r="S49" s="53" t="s">
        <v>178</v>
      </c>
    </row>
    <row r="50" spans="1:19" ht="21.6" customHeight="1" x14ac:dyDescent="0.25">
      <c r="A50" s="236" t="s">
        <v>5443</v>
      </c>
      <c r="B50" s="53" t="s">
        <v>181</v>
      </c>
      <c r="C50" s="226" t="s">
        <v>57</v>
      </c>
      <c r="D50" s="208" t="s">
        <v>113</v>
      </c>
      <c r="E50" s="227">
        <v>43922</v>
      </c>
      <c r="F50" s="227">
        <v>44958</v>
      </c>
      <c r="G50" s="122" t="s">
        <v>138</v>
      </c>
      <c r="H50" s="123">
        <v>44351</v>
      </c>
      <c r="I50" s="208">
        <v>8</v>
      </c>
      <c r="J50" s="208" t="s">
        <v>107</v>
      </c>
      <c r="K50" s="209" t="s">
        <v>106</v>
      </c>
      <c r="L50" s="209" t="s">
        <v>105</v>
      </c>
      <c r="M50" s="208" t="s">
        <v>125</v>
      </c>
      <c r="N50" s="208" t="s">
        <v>366</v>
      </c>
      <c r="O50" s="208" t="s">
        <v>367</v>
      </c>
      <c r="P50" s="53" t="s">
        <v>368</v>
      </c>
      <c r="Q50" s="53" t="s">
        <v>178</v>
      </c>
      <c r="R50" s="53"/>
      <c r="S50" s="53" t="s">
        <v>178</v>
      </c>
    </row>
    <row r="51" spans="1:19" ht="21.6" customHeight="1" x14ac:dyDescent="0.25">
      <c r="A51" s="236" t="s">
        <v>5444</v>
      </c>
      <c r="B51" s="53" t="s">
        <v>182</v>
      </c>
      <c r="C51" s="226" t="s">
        <v>58</v>
      </c>
      <c r="D51" s="208" t="s">
        <v>110</v>
      </c>
      <c r="E51" s="227">
        <v>45017</v>
      </c>
      <c r="F51" s="227">
        <v>45047</v>
      </c>
      <c r="G51" s="122" t="s">
        <v>134</v>
      </c>
      <c r="H51" s="123">
        <v>43833</v>
      </c>
      <c r="I51" s="208">
        <v>8</v>
      </c>
      <c r="J51" s="208" t="s">
        <v>107</v>
      </c>
      <c r="K51" s="209" t="s">
        <v>104</v>
      </c>
      <c r="L51" s="209" t="s">
        <v>105</v>
      </c>
      <c r="M51" s="208" t="s">
        <v>125</v>
      </c>
      <c r="N51" s="208" t="s">
        <v>369</v>
      </c>
      <c r="O51" s="208" t="s">
        <v>370</v>
      </c>
      <c r="P51" s="53" t="s">
        <v>371</v>
      </c>
      <c r="Q51" s="53" t="s">
        <v>178</v>
      </c>
      <c r="R51" s="53"/>
      <c r="S51" s="53" t="s">
        <v>178</v>
      </c>
    </row>
    <row r="52" spans="1:19" s="214" customFormat="1" ht="21.6" customHeight="1" x14ac:dyDescent="0.25">
      <c r="A52" s="221" t="s">
        <v>5445</v>
      </c>
      <c r="B52" s="213" t="s">
        <v>183</v>
      </c>
      <c r="C52" s="222" t="s">
        <v>59</v>
      </c>
      <c r="D52" s="211" t="s">
        <v>113</v>
      </c>
      <c r="E52" s="223">
        <v>44105</v>
      </c>
      <c r="F52" s="223">
        <v>45292</v>
      </c>
      <c r="G52" s="224" t="s">
        <v>135</v>
      </c>
      <c r="H52" s="225">
        <v>44470</v>
      </c>
      <c r="I52" s="211">
        <v>9</v>
      </c>
      <c r="J52" s="211" t="s">
        <v>107</v>
      </c>
      <c r="K52" s="212" t="s">
        <v>104</v>
      </c>
      <c r="L52" s="212" t="s">
        <v>105</v>
      </c>
      <c r="M52" s="211" t="s">
        <v>112</v>
      </c>
      <c r="N52" s="211" t="s">
        <v>372</v>
      </c>
      <c r="O52" s="211" t="s">
        <v>373</v>
      </c>
      <c r="P52" s="213" t="s">
        <v>374</v>
      </c>
      <c r="Q52" s="213" t="s">
        <v>375</v>
      </c>
      <c r="R52" s="213"/>
      <c r="S52" s="213" t="s">
        <v>375</v>
      </c>
    </row>
    <row r="53" spans="1:19" ht="21.6" customHeight="1" x14ac:dyDescent="0.25">
      <c r="A53" s="221" t="s">
        <v>5446</v>
      </c>
      <c r="B53" s="53" t="s">
        <v>184</v>
      </c>
      <c r="C53" s="226" t="s">
        <v>60</v>
      </c>
      <c r="D53" s="208" t="s">
        <v>113</v>
      </c>
      <c r="E53" s="237">
        <v>44652</v>
      </c>
      <c r="F53" s="227">
        <v>45292</v>
      </c>
      <c r="G53" s="122" t="s">
        <v>136</v>
      </c>
      <c r="H53" s="123">
        <v>44130</v>
      </c>
      <c r="I53" s="208">
        <v>8</v>
      </c>
      <c r="J53" s="208" t="s">
        <v>107</v>
      </c>
      <c r="K53" s="209" t="s">
        <v>106</v>
      </c>
      <c r="L53" s="209" t="s">
        <v>105</v>
      </c>
      <c r="M53" s="208" t="s">
        <v>125</v>
      </c>
      <c r="N53" s="208" t="s">
        <v>376</v>
      </c>
      <c r="O53" s="208" t="s">
        <v>377</v>
      </c>
      <c r="P53" s="53" t="s">
        <v>378</v>
      </c>
      <c r="Q53" s="53" t="s">
        <v>375</v>
      </c>
      <c r="R53" s="53"/>
      <c r="S53" s="53" t="s">
        <v>375</v>
      </c>
    </row>
    <row r="54" spans="1:19" ht="21.6" customHeight="1" x14ac:dyDescent="0.25">
      <c r="A54" s="221" t="s">
        <v>5447</v>
      </c>
      <c r="B54" s="53" t="s">
        <v>186</v>
      </c>
      <c r="C54" s="226" t="s">
        <v>62</v>
      </c>
      <c r="D54" s="208" t="s">
        <v>113</v>
      </c>
      <c r="E54" s="227">
        <v>44835</v>
      </c>
      <c r="F54" s="227">
        <v>44986</v>
      </c>
      <c r="G54" s="122" t="s">
        <v>138</v>
      </c>
      <c r="H54" s="123">
        <v>44711</v>
      </c>
      <c r="I54" s="208">
        <v>8</v>
      </c>
      <c r="J54" s="208" t="s">
        <v>107</v>
      </c>
      <c r="K54" s="209" t="s">
        <v>106</v>
      </c>
      <c r="L54" s="209" t="s">
        <v>105</v>
      </c>
      <c r="M54" s="208" t="s">
        <v>125</v>
      </c>
      <c r="N54" s="208" t="s">
        <v>382</v>
      </c>
      <c r="O54" s="208" t="s">
        <v>383</v>
      </c>
      <c r="P54" s="53" t="s">
        <v>384</v>
      </c>
      <c r="Q54" s="53" t="s">
        <v>375</v>
      </c>
      <c r="R54" s="53"/>
      <c r="S54" s="53" t="s">
        <v>375</v>
      </c>
    </row>
    <row r="55" spans="1:19" ht="21.6" customHeight="1" x14ac:dyDescent="0.25">
      <c r="A55" s="221" t="s">
        <v>5448</v>
      </c>
      <c r="B55" s="53" t="s">
        <v>198</v>
      </c>
      <c r="C55" s="226" t="s">
        <v>72</v>
      </c>
      <c r="D55" s="208" t="s">
        <v>113</v>
      </c>
      <c r="E55" s="227">
        <v>45444</v>
      </c>
      <c r="F55" s="227">
        <v>45292</v>
      </c>
      <c r="G55" s="122" t="s">
        <v>134</v>
      </c>
      <c r="H55" s="123">
        <v>45369</v>
      </c>
      <c r="I55" s="208">
        <v>8</v>
      </c>
      <c r="J55" s="208" t="s">
        <v>107</v>
      </c>
      <c r="K55" s="209" t="s">
        <v>106</v>
      </c>
      <c r="L55" s="209" t="s">
        <v>105</v>
      </c>
      <c r="M55" s="208" t="s">
        <v>125</v>
      </c>
      <c r="N55" s="208" t="s">
        <v>413</v>
      </c>
      <c r="O55" s="208" t="s">
        <v>414</v>
      </c>
      <c r="P55" s="53" t="s">
        <v>415</v>
      </c>
      <c r="Q55" s="53" t="s">
        <v>375</v>
      </c>
      <c r="R55" s="53"/>
      <c r="S55" s="53" t="s">
        <v>375</v>
      </c>
    </row>
    <row r="56" spans="1:19" s="214" customFormat="1" ht="21.6" customHeight="1" x14ac:dyDescent="0.25">
      <c r="A56" s="221" t="s">
        <v>5449</v>
      </c>
      <c r="B56" s="213" t="s">
        <v>5296</v>
      </c>
      <c r="C56" s="222" t="s">
        <v>5297</v>
      </c>
      <c r="D56" s="211" t="s">
        <v>110</v>
      </c>
      <c r="E56" s="223">
        <v>44105</v>
      </c>
      <c r="F56" s="223">
        <v>45444</v>
      </c>
      <c r="G56" s="224" t="s">
        <v>135</v>
      </c>
      <c r="H56" s="225">
        <v>45369</v>
      </c>
      <c r="I56" s="211">
        <v>9</v>
      </c>
      <c r="J56" s="211" t="s">
        <v>111</v>
      </c>
      <c r="K56" s="212" t="s">
        <v>104</v>
      </c>
      <c r="L56" s="212" t="s">
        <v>105</v>
      </c>
      <c r="M56" s="211" t="s">
        <v>112</v>
      </c>
      <c r="N56" s="211" t="s">
        <v>5298</v>
      </c>
      <c r="O56" s="211" t="s">
        <v>5299</v>
      </c>
      <c r="P56" s="213" t="s">
        <v>5300</v>
      </c>
      <c r="Q56" s="213" t="s">
        <v>189</v>
      </c>
      <c r="R56" s="213"/>
      <c r="S56" s="213" t="s">
        <v>189</v>
      </c>
    </row>
    <row r="57" spans="1:19" ht="21.6" customHeight="1" x14ac:dyDescent="0.25">
      <c r="A57" s="221" t="s">
        <v>5450</v>
      </c>
      <c r="B57" s="53" t="s">
        <v>190</v>
      </c>
      <c r="C57" s="226" t="s">
        <v>65</v>
      </c>
      <c r="D57" s="208" t="s">
        <v>113</v>
      </c>
      <c r="E57" s="227">
        <v>43556</v>
      </c>
      <c r="F57" s="227">
        <v>45383</v>
      </c>
      <c r="G57" s="122" t="s">
        <v>136</v>
      </c>
      <c r="H57" s="123">
        <v>44351</v>
      </c>
      <c r="I57" s="208">
        <v>8</v>
      </c>
      <c r="J57" s="208" t="s">
        <v>107</v>
      </c>
      <c r="K57" s="209" t="s">
        <v>104</v>
      </c>
      <c r="L57" s="209" t="s">
        <v>105</v>
      </c>
      <c r="M57" s="208" t="s">
        <v>125</v>
      </c>
      <c r="N57" s="208" t="s">
        <v>391</v>
      </c>
      <c r="O57" s="208" t="s">
        <v>392</v>
      </c>
      <c r="P57" s="53" t="s">
        <v>393</v>
      </c>
      <c r="Q57" s="53" t="s">
        <v>189</v>
      </c>
      <c r="R57" s="53"/>
      <c r="S57" s="53" t="s">
        <v>189</v>
      </c>
    </row>
    <row r="58" spans="1:19" ht="21.6" customHeight="1" x14ac:dyDescent="0.25">
      <c r="A58" s="221" t="s">
        <v>5451</v>
      </c>
      <c r="B58" s="53" t="s">
        <v>191</v>
      </c>
      <c r="C58" s="226" t="s">
        <v>66</v>
      </c>
      <c r="D58" s="208" t="s">
        <v>110</v>
      </c>
      <c r="E58" s="227">
        <v>45017</v>
      </c>
      <c r="F58" s="227">
        <v>44927</v>
      </c>
      <c r="G58" s="122" t="s">
        <v>137</v>
      </c>
      <c r="H58" s="123">
        <v>44130</v>
      </c>
      <c r="I58" s="208">
        <v>8</v>
      </c>
      <c r="J58" s="208" t="s">
        <v>120</v>
      </c>
      <c r="K58" s="209" t="s">
        <v>106</v>
      </c>
      <c r="L58" s="209" t="s">
        <v>105</v>
      </c>
      <c r="M58" s="208" t="s">
        <v>125</v>
      </c>
      <c r="N58" s="208" t="s">
        <v>394</v>
      </c>
      <c r="O58" s="208" t="s">
        <v>395</v>
      </c>
      <c r="P58" s="53" t="s">
        <v>396</v>
      </c>
      <c r="Q58" s="53" t="s">
        <v>189</v>
      </c>
      <c r="R58" s="53"/>
      <c r="S58" s="53" t="s">
        <v>189</v>
      </c>
    </row>
    <row r="59" spans="1:19" ht="21.6" customHeight="1" x14ac:dyDescent="0.25">
      <c r="A59" s="221" t="s">
        <v>5452</v>
      </c>
      <c r="B59" s="53" t="s">
        <v>192</v>
      </c>
      <c r="C59" s="226" t="s">
        <v>67</v>
      </c>
      <c r="D59" s="208" t="s">
        <v>113</v>
      </c>
      <c r="E59" s="227">
        <v>43922</v>
      </c>
      <c r="F59" s="227">
        <v>45017</v>
      </c>
      <c r="G59" s="122" t="s">
        <v>138</v>
      </c>
      <c r="H59" s="123">
        <v>44678</v>
      </c>
      <c r="I59" s="208">
        <v>8</v>
      </c>
      <c r="J59" s="208" t="s">
        <v>107</v>
      </c>
      <c r="K59" s="209" t="s">
        <v>106</v>
      </c>
      <c r="L59" s="209" t="s">
        <v>105</v>
      </c>
      <c r="M59" s="208" t="s">
        <v>125</v>
      </c>
      <c r="N59" s="208" t="s">
        <v>397</v>
      </c>
      <c r="O59" s="208" t="s">
        <v>398</v>
      </c>
      <c r="P59" s="53" t="s">
        <v>399</v>
      </c>
      <c r="Q59" s="53" t="s">
        <v>189</v>
      </c>
      <c r="R59" s="53"/>
      <c r="S59" s="53" t="s">
        <v>189</v>
      </c>
    </row>
    <row r="60" spans="1:19" s="214" customFormat="1" ht="21.6" customHeight="1" x14ac:dyDescent="0.25">
      <c r="A60" s="221" t="s">
        <v>5453</v>
      </c>
      <c r="B60" s="213" t="s">
        <v>400</v>
      </c>
      <c r="C60" s="222" t="s">
        <v>68</v>
      </c>
      <c r="D60" s="211" t="s">
        <v>110</v>
      </c>
      <c r="E60" s="223">
        <v>44652</v>
      </c>
      <c r="F60" s="223">
        <v>45292</v>
      </c>
      <c r="G60" s="224" t="s">
        <v>135</v>
      </c>
      <c r="H60" s="123">
        <v>45369</v>
      </c>
      <c r="I60" s="211">
        <v>8</v>
      </c>
      <c r="J60" s="211" t="s">
        <v>103</v>
      </c>
      <c r="K60" s="212" t="s">
        <v>104</v>
      </c>
      <c r="L60" s="212" t="s">
        <v>105</v>
      </c>
      <c r="M60" s="211" t="s">
        <v>125</v>
      </c>
      <c r="N60" s="211" t="s">
        <v>401</v>
      </c>
      <c r="O60" s="211" t="s">
        <v>402</v>
      </c>
      <c r="P60" s="213" t="s">
        <v>403</v>
      </c>
      <c r="Q60" s="213" t="s">
        <v>193</v>
      </c>
      <c r="R60" s="213"/>
      <c r="S60" s="213" t="s">
        <v>193</v>
      </c>
    </row>
    <row r="61" spans="1:19" ht="21.6" customHeight="1" x14ac:dyDescent="0.25">
      <c r="A61" s="221" t="s">
        <v>5454</v>
      </c>
      <c r="B61" s="53" t="s">
        <v>194</v>
      </c>
      <c r="C61" s="226" t="s">
        <v>69</v>
      </c>
      <c r="D61" s="208" t="s">
        <v>113</v>
      </c>
      <c r="E61" s="237">
        <v>44652</v>
      </c>
      <c r="F61" s="227">
        <v>45292</v>
      </c>
      <c r="G61" s="122" t="s">
        <v>137</v>
      </c>
      <c r="H61" s="123">
        <v>43591</v>
      </c>
      <c r="I61" s="208">
        <v>8</v>
      </c>
      <c r="J61" s="208" t="s">
        <v>107</v>
      </c>
      <c r="K61" s="209" t="s">
        <v>104</v>
      </c>
      <c r="L61" s="209" t="s">
        <v>105</v>
      </c>
      <c r="M61" s="208" t="s">
        <v>125</v>
      </c>
      <c r="N61" s="208" t="s">
        <v>404</v>
      </c>
      <c r="O61" s="208" t="s">
        <v>405</v>
      </c>
      <c r="P61" s="53" t="s">
        <v>406</v>
      </c>
      <c r="Q61" s="53" t="s">
        <v>193</v>
      </c>
      <c r="R61" s="53"/>
      <c r="S61" s="53" t="s">
        <v>193</v>
      </c>
    </row>
    <row r="62" spans="1:19" ht="21.6" customHeight="1" x14ac:dyDescent="0.25">
      <c r="A62" s="221" t="s">
        <v>5455</v>
      </c>
      <c r="B62" s="53" t="s">
        <v>195</v>
      </c>
      <c r="C62" s="226" t="s">
        <v>70</v>
      </c>
      <c r="D62" s="208" t="s">
        <v>113</v>
      </c>
      <c r="E62" s="237">
        <v>44652</v>
      </c>
      <c r="F62" s="227">
        <v>45292</v>
      </c>
      <c r="G62" s="122" t="s">
        <v>134</v>
      </c>
      <c r="H62" s="123">
        <v>42732</v>
      </c>
      <c r="I62" s="208">
        <v>8</v>
      </c>
      <c r="J62" s="208" t="s">
        <v>107</v>
      </c>
      <c r="K62" s="209" t="s">
        <v>106</v>
      </c>
      <c r="L62" s="209" t="s">
        <v>105</v>
      </c>
      <c r="M62" s="208" t="s">
        <v>125</v>
      </c>
      <c r="N62" s="208" t="s">
        <v>407</v>
      </c>
      <c r="O62" s="208" t="s">
        <v>408</v>
      </c>
      <c r="P62" s="53" t="s">
        <v>409</v>
      </c>
      <c r="Q62" s="53" t="s">
        <v>193</v>
      </c>
      <c r="R62" s="53"/>
      <c r="S62" s="53" t="s">
        <v>193</v>
      </c>
    </row>
    <row r="63" spans="1:19" s="214" customFormat="1" ht="21.6" customHeight="1" x14ac:dyDescent="0.25">
      <c r="A63" s="221" t="s">
        <v>5456</v>
      </c>
      <c r="B63" s="213" t="s">
        <v>196</v>
      </c>
      <c r="C63" s="222" t="s">
        <v>71</v>
      </c>
      <c r="D63" s="211" t="s">
        <v>110</v>
      </c>
      <c r="E63" s="223">
        <v>45017</v>
      </c>
      <c r="F63" s="223">
        <v>45352</v>
      </c>
      <c r="G63" s="224" t="s">
        <v>135</v>
      </c>
      <c r="H63" s="225">
        <v>44747</v>
      </c>
      <c r="I63" s="211">
        <v>9</v>
      </c>
      <c r="J63" s="211" t="s">
        <v>107</v>
      </c>
      <c r="K63" s="212" t="s">
        <v>106</v>
      </c>
      <c r="L63" s="212" t="s">
        <v>105</v>
      </c>
      <c r="M63" s="211" t="s">
        <v>112</v>
      </c>
      <c r="N63" s="211" t="s">
        <v>410</v>
      </c>
      <c r="O63" s="211" t="s">
        <v>411</v>
      </c>
      <c r="P63" s="213" t="s">
        <v>412</v>
      </c>
      <c r="Q63" s="213" t="s">
        <v>197</v>
      </c>
      <c r="R63" s="213"/>
      <c r="S63" s="213" t="s">
        <v>197</v>
      </c>
    </row>
    <row r="64" spans="1:19" ht="21.6" customHeight="1" x14ac:dyDescent="0.25">
      <c r="A64" s="221" t="s">
        <v>5457</v>
      </c>
      <c r="B64" s="53" t="s">
        <v>187</v>
      </c>
      <c r="C64" s="226" t="s">
        <v>63</v>
      </c>
      <c r="D64" s="208" t="s">
        <v>113</v>
      </c>
      <c r="E64" s="237">
        <v>44652</v>
      </c>
      <c r="F64" s="227">
        <v>45413</v>
      </c>
      <c r="G64" s="122" t="s">
        <v>136</v>
      </c>
      <c r="H64" s="123">
        <v>45369</v>
      </c>
      <c r="I64" s="208">
        <v>8</v>
      </c>
      <c r="J64" s="211" t="s">
        <v>103</v>
      </c>
      <c r="K64" s="209" t="s">
        <v>106</v>
      </c>
      <c r="L64" s="209" t="s">
        <v>105</v>
      </c>
      <c r="M64" s="208" t="s">
        <v>125</v>
      </c>
      <c r="N64" s="208" t="s">
        <v>385</v>
      </c>
      <c r="O64" s="208" t="s">
        <v>386</v>
      </c>
      <c r="P64" s="53" t="s">
        <v>387</v>
      </c>
      <c r="Q64" s="53" t="s">
        <v>375</v>
      </c>
      <c r="R64" s="53"/>
      <c r="S64" s="53" t="s">
        <v>197</v>
      </c>
    </row>
    <row r="65" spans="1:19" ht="21.6" customHeight="1" x14ac:dyDescent="0.25">
      <c r="A65" s="221" t="s">
        <v>5458</v>
      </c>
      <c r="B65" s="53" t="s">
        <v>201</v>
      </c>
      <c r="C65" s="226" t="s">
        <v>75</v>
      </c>
      <c r="D65" s="208" t="s">
        <v>113</v>
      </c>
      <c r="E65" s="227">
        <v>44835</v>
      </c>
      <c r="F65" s="223">
        <v>45474</v>
      </c>
      <c r="G65" s="122" t="s">
        <v>134</v>
      </c>
      <c r="H65" s="123">
        <v>43118</v>
      </c>
      <c r="I65" s="208">
        <v>8</v>
      </c>
      <c r="J65" s="208" t="s">
        <v>107</v>
      </c>
      <c r="K65" s="209" t="s">
        <v>106</v>
      </c>
      <c r="L65" s="209" t="s">
        <v>105</v>
      </c>
      <c r="M65" s="208" t="s">
        <v>125</v>
      </c>
      <c r="N65" s="208" t="s">
        <v>422</v>
      </c>
      <c r="O65" s="208" t="s">
        <v>423</v>
      </c>
      <c r="P65" s="53" t="s">
        <v>424</v>
      </c>
      <c r="Q65" s="53" t="s">
        <v>197</v>
      </c>
      <c r="R65" s="53"/>
      <c r="S65" s="53" t="s">
        <v>197</v>
      </c>
    </row>
    <row r="66" spans="1:19" s="214" customFormat="1" ht="21.6" customHeight="1" x14ac:dyDescent="0.25">
      <c r="A66" s="221" t="s">
        <v>5459</v>
      </c>
      <c r="B66" s="213" t="s">
        <v>216</v>
      </c>
      <c r="C66" s="222" t="s">
        <v>87</v>
      </c>
      <c r="D66" s="211" t="s">
        <v>110</v>
      </c>
      <c r="E66" s="223">
        <v>44287</v>
      </c>
      <c r="F66" s="223">
        <v>45383</v>
      </c>
      <c r="G66" s="224" t="s">
        <v>135</v>
      </c>
      <c r="H66" s="123">
        <v>45369</v>
      </c>
      <c r="I66" s="211">
        <v>9</v>
      </c>
      <c r="J66" s="211" t="s">
        <v>107</v>
      </c>
      <c r="K66" s="212" t="s">
        <v>104</v>
      </c>
      <c r="L66" s="212" t="s">
        <v>105</v>
      </c>
      <c r="M66" s="211" t="s">
        <v>112</v>
      </c>
      <c r="N66" s="211" t="s">
        <v>460</v>
      </c>
      <c r="O66" s="211" t="s">
        <v>461</v>
      </c>
      <c r="P66" s="213" t="s">
        <v>462</v>
      </c>
      <c r="Q66" s="213" t="s">
        <v>428</v>
      </c>
      <c r="R66" s="213"/>
      <c r="S66" s="213" t="s">
        <v>428</v>
      </c>
    </row>
    <row r="67" spans="1:19" ht="21.6" customHeight="1" x14ac:dyDescent="0.25">
      <c r="A67" s="221" t="s">
        <v>5460</v>
      </c>
      <c r="B67" s="53" t="s">
        <v>203</v>
      </c>
      <c r="C67" s="226" t="s">
        <v>77</v>
      </c>
      <c r="D67" s="208" t="s">
        <v>110</v>
      </c>
      <c r="E67" s="227">
        <v>45383</v>
      </c>
      <c r="F67" s="227">
        <v>45261</v>
      </c>
      <c r="G67" s="122" t="s">
        <v>136</v>
      </c>
      <c r="H67" s="123">
        <v>44711</v>
      </c>
      <c r="I67" s="208">
        <v>8</v>
      </c>
      <c r="J67" s="208" t="s">
        <v>111</v>
      </c>
      <c r="K67" s="209" t="s">
        <v>106</v>
      </c>
      <c r="L67" s="209" t="s">
        <v>105</v>
      </c>
      <c r="M67" s="208" t="s">
        <v>125</v>
      </c>
      <c r="N67" s="208" t="s">
        <v>429</v>
      </c>
      <c r="O67" s="208" t="s">
        <v>430</v>
      </c>
      <c r="P67" s="53" t="s">
        <v>431</v>
      </c>
      <c r="Q67" s="53" t="s">
        <v>428</v>
      </c>
      <c r="R67" s="53"/>
      <c r="S67" s="53" t="s">
        <v>428</v>
      </c>
    </row>
    <row r="68" spans="1:19" ht="21.6" customHeight="1" x14ac:dyDescent="0.25">
      <c r="A68" s="221" t="s">
        <v>5461</v>
      </c>
      <c r="B68" s="53" t="s">
        <v>204</v>
      </c>
      <c r="C68" s="226" t="s">
        <v>78</v>
      </c>
      <c r="D68" s="208" t="s">
        <v>115</v>
      </c>
      <c r="E68" s="237">
        <v>44652</v>
      </c>
      <c r="F68" s="227">
        <v>45292</v>
      </c>
      <c r="G68" s="122" t="s">
        <v>137</v>
      </c>
      <c r="H68" s="123">
        <v>44130</v>
      </c>
      <c r="I68" s="208">
        <v>8</v>
      </c>
      <c r="J68" s="208" t="s">
        <v>120</v>
      </c>
      <c r="K68" s="209" t="s">
        <v>106</v>
      </c>
      <c r="L68" s="209" t="s">
        <v>105</v>
      </c>
      <c r="M68" s="208" t="s">
        <v>125</v>
      </c>
      <c r="N68" s="208" t="s">
        <v>432</v>
      </c>
      <c r="O68" s="208" t="s">
        <v>433</v>
      </c>
      <c r="P68" s="53" t="s">
        <v>434</v>
      </c>
      <c r="Q68" s="53" t="s">
        <v>428</v>
      </c>
      <c r="R68" s="53"/>
      <c r="S68" s="53" t="s">
        <v>428</v>
      </c>
    </row>
    <row r="69" spans="1:19" ht="21.6" customHeight="1" x14ac:dyDescent="0.25">
      <c r="A69" s="221" t="s">
        <v>5462</v>
      </c>
      <c r="B69" s="53" t="s">
        <v>206</v>
      </c>
      <c r="C69" s="226" t="s">
        <v>80</v>
      </c>
      <c r="D69" s="208" t="s">
        <v>110</v>
      </c>
      <c r="E69" s="227">
        <v>45017</v>
      </c>
      <c r="F69" s="227">
        <v>45566</v>
      </c>
      <c r="G69" s="122" t="s">
        <v>134</v>
      </c>
      <c r="H69" s="123">
        <v>44351</v>
      </c>
      <c r="I69" s="208">
        <v>8</v>
      </c>
      <c r="J69" s="208" t="s">
        <v>107</v>
      </c>
      <c r="K69" s="209" t="s">
        <v>106</v>
      </c>
      <c r="L69" s="209" t="s">
        <v>105</v>
      </c>
      <c r="M69" s="208" t="s">
        <v>125</v>
      </c>
      <c r="N69" s="208" t="s">
        <v>438</v>
      </c>
      <c r="O69" s="208" t="s">
        <v>439</v>
      </c>
      <c r="P69" s="53" t="s">
        <v>440</v>
      </c>
      <c r="Q69" s="53" t="s">
        <v>428</v>
      </c>
      <c r="R69" s="53"/>
      <c r="S69" s="53" t="s">
        <v>428</v>
      </c>
    </row>
    <row r="70" spans="1:19" s="214" customFormat="1" ht="21.6" customHeight="1" x14ac:dyDescent="0.25">
      <c r="A70" s="221" t="s">
        <v>5463</v>
      </c>
      <c r="B70" s="213" t="s">
        <v>207</v>
      </c>
      <c r="C70" s="222" t="s">
        <v>20</v>
      </c>
      <c r="D70" s="211" t="s">
        <v>115</v>
      </c>
      <c r="E70" s="223">
        <v>44652</v>
      </c>
      <c r="F70" s="223">
        <v>45292</v>
      </c>
      <c r="G70" s="224" t="s">
        <v>135</v>
      </c>
      <c r="H70" s="225">
        <v>44816</v>
      </c>
      <c r="I70" s="211">
        <v>9</v>
      </c>
      <c r="J70" s="211" t="s">
        <v>120</v>
      </c>
      <c r="K70" s="212" t="s">
        <v>104</v>
      </c>
      <c r="L70" s="212" t="s">
        <v>105</v>
      </c>
      <c r="M70" s="211" t="s">
        <v>112</v>
      </c>
      <c r="N70" s="211" t="s">
        <v>441</v>
      </c>
      <c r="O70" s="211" t="s">
        <v>442</v>
      </c>
      <c r="P70" s="213" t="s">
        <v>443</v>
      </c>
      <c r="Q70" s="213" t="s">
        <v>208</v>
      </c>
      <c r="R70" s="213"/>
      <c r="S70" s="213" t="s">
        <v>208</v>
      </c>
    </row>
    <row r="71" spans="1:19" ht="21.6" customHeight="1" x14ac:dyDescent="0.25">
      <c r="A71" s="221" t="s">
        <v>5464</v>
      </c>
      <c r="B71" s="53" t="s">
        <v>209</v>
      </c>
      <c r="C71" s="226" t="s">
        <v>81</v>
      </c>
      <c r="D71" s="208" t="s">
        <v>115</v>
      </c>
      <c r="E71" s="227">
        <v>44287</v>
      </c>
      <c r="F71" s="227">
        <v>45292</v>
      </c>
      <c r="G71" s="122" t="s">
        <v>136</v>
      </c>
      <c r="H71" s="123">
        <v>44470</v>
      </c>
      <c r="I71" s="208">
        <v>8</v>
      </c>
      <c r="J71" s="208" t="s">
        <v>107</v>
      </c>
      <c r="K71" s="209" t="s">
        <v>104</v>
      </c>
      <c r="L71" s="209" t="s">
        <v>105</v>
      </c>
      <c r="M71" s="208" t="s">
        <v>125</v>
      </c>
      <c r="N71" s="208" t="s">
        <v>444</v>
      </c>
      <c r="O71" s="208" t="s">
        <v>445</v>
      </c>
      <c r="P71" s="53" t="s">
        <v>446</v>
      </c>
      <c r="Q71" s="53" t="s">
        <v>208</v>
      </c>
      <c r="R71" s="53"/>
      <c r="S71" s="53" t="s">
        <v>208</v>
      </c>
    </row>
    <row r="72" spans="1:19" ht="21.6" customHeight="1" x14ac:dyDescent="0.25">
      <c r="A72" s="221" t="s">
        <v>5465</v>
      </c>
      <c r="B72" s="53" t="s">
        <v>210</v>
      </c>
      <c r="C72" s="226" t="s">
        <v>82</v>
      </c>
      <c r="D72" s="208" t="s">
        <v>113</v>
      </c>
      <c r="E72" s="227">
        <v>41913</v>
      </c>
      <c r="F72" s="227">
        <v>45352</v>
      </c>
      <c r="G72" s="122" t="s">
        <v>138</v>
      </c>
      <c r="H72" s="123">
        <v>44711</v>
      </c>
      <c r="I72" s="208">
        <v>8</v>
      </c>
      <c r="J72" s="208" t="s">
        <v>107</v>
      </c>
      <c r="K72" s="209" t="s">
        <v>106</v>
      </c>
      <c r="L72" s="209" t="s">
        <v>105</v>
      </c>
      <c r="M72" s="208" t="s">
        <v>125</v>
      </c>
      <c r="N72" s="208" t="s">
        <v>447</v>
      </c>
      <c r="O72" s="208" t="s">
        <v>448</v>
      </c>
      <c r="P72" s="53" t="s">
        <v>449</v>
      </c>
      <c r="Q72" s="53" t="s">
        <v>208</v>
      </c>
      <c r="R72" s="53"/>
      <c r="S72" s="53" t="s">
        <v>208</v>
      </c>
    </row>
    <row r="73" spans="1:19" ht="21.6" customHeight="1" x14ac:dyDescent="0.25">
      <c r="A73" s="221" t="s">
        <v>5466</v>
      </c>
      <c r="B73" s="53" t="s">
        <v>2305</v>
      </c>
      <c r="C73" s="226" t="s">
        <v>2306</v>
      </c>
      <c r="D73" s="208" t="s">
        <v>113</v>
      </c>
      <c r="E73" s="227">
        <v>41730</v>
      </c>
      <c r="F73" s="227">
        <v>44986</v>
      </c>
      <c r="G73" s="122" t="s">
        <v>137</v>
      </c>
      <c r="H73" s="123">
        <v>45369</v>
      </c>
      <c r="I73" s="208">
        <v>8</v>
      </c>
      <c r="J73" s="208" t="s">
        <v>107</v>
      </c>
      <c r="K73" s="209" t="s">
        <v>106</v>
      </c>
      <c r="L73" s="209" t="s">
        <v>105</v>
      </c>
      <c r="M73" s="208" t="s">
        <v>125</v>
      </c>
      <c r="N73" s="208" t="s">
        <v>2308</v>
      </c>
      <c r="O73" s="208" t="s">
        <v>2309</v>
      </c>
      <c r="P73" s="53" t="s">
        <v>2310</v>
      </c>
      <c r="Q73" s="53" t="s">
        <v>208</v>
      </c>
      <c r="R73" s="53"/>
      <c r="S73" s="53" t="s">
        <v>208</v>
      </c>
    </row>
    <row r="74" spans="1:19" s="214" customFormat="1" ht="21.6" customHeight="1" x14ac:dyDescent="0.25">
      <c r="A74" s="221" t="s">
        <v>5467</v>
      </c>
      <c r="B74" s="213" t="s">
        <v>211</v>
      </c>
      <c r="C74" s="222" t="s">
        <v>83</v>
      </c>
      <c r="D74" s="211" t="s">
        <v>110</v>
      </c>
      <c r="E74" s="223">
        <v>45200</v>
      </c>
      <c r="F74" s="223">
        <v>45292</v>
      </c>
      <c r="G74" s="224" t="s">
        <v>135</v>
      </c>
      <c r="H74" s="225">
        <v>44747</v>
      </c>
      <c r="I74" s="211">
        <v>9</v>
      </c>
      <c r="J74" s="211" t="s">
        <v>120</v>
      </c>
      <c r="K74" s="212" t="s">
        <v>104</v>
      </c>
      <c r="L74" s="212" t="s">
        <v>105</v>
      </c>
      <c r="M74" s="211" t="s">
        <v>112</v>
      </c>
      <c r="N74" s="211" t="s">
        <v>450</v>
      </c>
      <c r="O74" s="211" t="s">
        <v>451</v>
      </c>
      <c r="P74" s="213" t="s">
        <v>452</v>
      </c>
      <c r="Q74" s="213" t="s">
        <v>212</v>
      </c>
      <c r="R74" s="213"/>
      <c r="S74" s="213" t="s">
        <v>212</v>
      </c>
    </row>
    <row r="75" spans="1:19" ht="21.6" customHeight="1" x14ac:dyDescent="0.25">
      <c r="A75" s="221" t="s">
        <v>5468</v>
      </c>
      <c r="B75" s="53" t="s">
        <v>213</v>
      </c>
      <c r="C75" s="226" t="s">
        <v>84</v>
      </c>
      <c r="D75" s="208" t="s">
        <v>113</v>
      </c>
      <c r="E75" s="227">
        <v>42461</v>
      </c>
      <c r="F75" s="227">
        <v>45292</v>
      </c>
      <c r="G75" s="122" t="s">
        <v>136</v>
      </c>
      <c r="H75" s="123">
        <v>43707</v>
      </c>
      <c r="I75" s="208">
        <v>8</v>
      </c>
      <c r="J75" s="208" t="s">
        <v>107</v>
      </c>
      <c r="K75" s="209" t="s">
        <v>106</v>
      </c>
      <c r="L75" s="209" t="s">
        <v>105</v>
      </c>
      <c r="M75" s="208" t="s">
        <v>125</v>
      </c>
      <c r="N75" s="208" t="s">
        <v>453</v>
      </c>
      <c r="O75" s="208" t="s">
        <v>454</v>
      </c>
      <c r="P75" s="53" t="s">
        <v>455</v>
      </c>
      <c r="Q75" s="53" t="s">
        <v>212</v>
      </c>
      <c r="R75" s="53"/>
      <c r="S75" s="53" t="s">
        <v>212</v>
      </c>
    </row>
    <row r="76" spans="1:19" ht="21.6" customHeight="1" x14ac:dyDescent="0.25">
      <c r="A76" s="221" t="s">
        <v>5469</v>
      </c>
      <c r="B76" s="53" t="s">
        <v>215</v>
      </c>
      <c r="C76" s="226" t="s">
        <v>86</v>
      </c>
      <c r="D76" s="208" t="s">
        <v>110</v>
      </c>
      <c r="E76" s="227">
        <v>45383</v>
      </c>
      <c r="F76" s="227">
        <v>45292</v>
      </c>
      <c r="G76" s="122" t="s">
        <v>138</v>
      </c>
      <c r="H76" s="123">
        <v>44351</v>
      </c>
      <c r="I76" s="208">
        <v>8</v>
      </c>
      <c r="J76" s="208" t="s">
        <v>107</v>
      </c>
      <c r="K76" s="209" t="s">
        <v>106</v>
      </c>
      <c r="L76" s="209" t="s">
        <v>105</v>
      </c>
      <c r="M76" s="208" t="s">
        <v>125</v>
      </c>
      <c r="N76" s="208" t="s">
        <v>458</v>
      </c>
      <c r="O76" s="208" t="s">
        <v>238</v>
      </c>
      <c r="P76" s="53" t="s">
        <v>459</v>
      </c>
      <c r="Q76" s="53" t="s">
        <v>212</v>
      </c>
      <c r="R76" s="53"/>
      <c r="S76" s="53" t="s">
        <v>212</v>
      </c>
    </row>
    <row r="77" spans="1:19" s="214" customFormat="1" ht="21.6" customHeight="1" x14ac:dyDescent="0.25">
      <c r="A77" s="221" t="s">
        <v>5470</v>
      </c>
      <c r="B77" s="213" t="s">
        <v>4551</v>
      </c>
      <c r="C77" s="222" t="s">
        <v>4552</v>
      </c>
      <c r="D77" s="211" t="s">
        <v>113</v>
      </c>
      <c r="E77" s="223">
        <v>44105</v>
      </c>
      <c r="F77" s="223">
        <v>45352</v>
      </c>
      <c r="G77" s="224" t="s">
        <v>135</v>
      </c>
      <c r="H77" s="225">
        <v>45369</v>
      </c>
      <c r="I77" s="211">
        <v>9</v>
      </c>
      <c r="J77" s="211" t="s">
        <v>107</v>
      </c>
      <c r="K77" s="212" t="s">
        <v>106</v>
      </c>
      <c r="L77" s="212" t="s">
        <v>105</v>
      </c>
      <c r="M77" s="211" t="s">
        <v>112</v>
      </c>
      <c r="N77" s="211" t="s">
        <v>4553</v>
      </c>
      <c r="O77" s="211">
        <v>81363124175</v>
      </c>
      <c r="P77" s="213" t="s">
        <v>4554</v>
      </c>
      <c r="Q77" s="213" t="s">
        <v>463</v>
      </c>
      <c r="R77" s="213"/>
      <c r="S77" s="213" t="s">
        <v>463</v>
      </c>
    </row>
    <row r="78" spans="1:19" ht="21.6" customHeight="1" x14ac:dyDescent="0.25">
      <c r="A78" s="221" t="s">
        <v>5471</v>
      </c>
      <c r="B78" s="53" t="s">
        <v>217</v>
      </c>
      <c r="C78" s="226" t="s">
        <v>88</v>
      </c>
      <c r="D78" s="208" t="s">
        <v>110</v>
      </c>
      <c r="E78" s="227">
        <v>43556</v>
      </c>
      <c r="F78" s="227">
        <v>45352</v>
      </c>
      <c r="G78" s="122" t="s">
        <v>136</v>
      </c>
      <c r="H78" s="123">
        <v>44231</v>
      </c>
      <c r="I78" s="208">
        <v>8</v>
      </c>
      <c r="J78" s="208" t="s">
        <v>118</v>
      </c>
      <c r="K78" s="209" t="s">
        <v>106</v>
      </c>
      <c r="L78" s="209" t="s">
        <v>105</v>
      </c>
      <c r="M78" s="208" t="s">
        <v>125</v>
      </c>
      <c r="N78" s="208" t="s">
        <v>464</v>
      </c>
      <c r="O78" s="208" t="s">
        <v>465</v>
      </c>
      <c r="P78" s="53" t="s">
        <v>466</v>
      </c>
      <c r="Q78" s="53" t="s">
        <v>463</v>
      </c>
      <c r="R78" s="53"/>
      <c r="S78" s="53" t="s">
        <v>463</v>
      </c>
    </row>
    <row r="79" spans="1:19" ht="21.6" customHeight="1" x14ac:dyDescent="0.25">
      <c r="A79" s="221" t="s">
        <v>5472</v>
      </c>
      <c r="B79" s="53" t="s">
        <v>218</v>
      </c>
      <c r="C79" s="226" t="s">
        <v>89</v>
      </c>
      <c r="D79" s="208" t="s">
        <v>115</v>
      </c>
      <c r="E79" s="227">
        <v>44470</v>
      </c>
      <c r="F79" s="227">
        <v>45292</v>
      </c>
      <c r="G79" s="122" t="s">
        <v>138</v>
      </c>
      <c r="H79" s="123">
        <v>44105</v>
      </c>
      <c r="I79" s="208">
        <v>8</v>
      </c>
      <c r="J79" s="208" t="s">
        <v>120</v>
      </c>
      <c r="K79" s="209" t="s">
        <v>104</v>
      </c>
      <c r="L79" s="209" t="s">
        <v>105</v>
      </c>
      <c r="M79" s="208" t="s">
        <v>125</v>
      </c>
      <c r="N79" s="208" t="s">
        <v>467</v>
      </c>
      <c r="O79" s="208" t="s">
        <v>468</v>
      </c>
      <c r="P79" s="53" t="s">
        <v>469</v>
      </c>
      <c r="Q79" s="53" t="s">
        <v>463</v>
      </c>
      <c r="R79" s="53"/>
      <c r="S79" s="53" t="s">
        <v>463</v>
      </c>
    </row>
    <row r="80" spans="1:19" ht="21.6" customHeight="1" x14ac:dyDescent="0.25">
      <c r="A80" s="221" t="s">
        <v>5473</v>
      </c>
      <c r="B80" s="53" t="s">
        <v>219</v>
      </c>
      <c r="C80" s="226" t="s">
        <v>90</v>
      </c>
      <c r="D80" s="208" t="s">
        <v>110</v>
      </c>
      <c r="E80" s="227">
        <v>42461</v>
      </c>
      <c r="F80" s="227">
        <v>45231</v>
      </c>
      <c r="G80" s="122" t="s">
        <v>134</v>
      </c>
      <c r="H80" s="123">
        <v>42732</v>
      </c>
      <c r="I80" s="208">
        <v>8</v>
      </c>
      <c r="J80" s="208" t="s">
        <v>118</v>
      </c>
      <c r="K80" s="209" t="s">
        <v>106</v>
      </c>
      <c r="L80" s="209" t="s">
        <v>105</v>
      </c>
      <c r="M80" s="208" t="s">
        <v>125</v>
      </c>
      <c r="N80" s="208" t="s">
        <v>470</v>
      </c>
      <c r="O80" s="208" t="s">
        <v>471</v>
      </c>
      <c r="P80" s="53" t="s">
        <v>472</v>
      </c>
      <c r="Q80" s="53" t="s">
        <v>463</v>
      </c>
      <c r="R80" s="53"/>
      <c r="S80" s="53" t="s">
        <v>463</v>
      </c>
    </row>
    <row r="81" spans="1:19" s="214" customFormat="1" ht="21.6" customHeight="1" x14ac:dyDescent="0.25">
      <c r="A81" s="221" t="s">
        <v>5474</v>
      </c>
      <c r="B81" s="213" t="s">
        <v>222</v>
      </c>
      <c r="C81" s="222" t="s">
        <v>92</v>
      </c>
      <c r="D81" s="211" t="s">
        <v>115</v>
      </c>
      <c r="E81" s="223">
        <v>44652</v>
      </c>
      <c r="F81" s="223">
        <v>44927</v>
      </c>
      <c r="G81" s="224" t="s">
        <v>136</v>
      </c>
      <c r="H81" s="225">
        <v>44351</v>
      </c>
      <c r="I81" s="211">
        <v>8</v>
      </c>
      <c r="J81" s="211" t="s">
        <v>120</v>
      </c>
      <c r="K81" s="212" t="s">
        <v>104</v>
      </c>
      <c r="L81" s="212" t="s">
        <v>105</v>
      </c>
      <c r="M81" s="211" t="s">
        <v>125</v>
      </c>
      <c r="N81" s="211" t="s">
        <v>476</v>
      </c>
      <c r="O81" s="211" t="s">
        <v>477</v>
      </c>
      <c r="P81" s="213" t="s">
        <v>478</v>
      </c>
      <c r="Q81" s="213" t="s">
        <v>221</v>
      </c>
      <c r="R81" s="213"/>
      <c r="S81" s="213" t="s">
        <v>221</v>
      </c>
    </row>
    <row r="82" spans="1:19" ht="21.6" customHeight="1" x14ac:dyDescent="0.25">
      <c r="A82" s="221" t="s">
        <v>5475</v>
      </c>
      <c r="B82" s="53" t="s">
        <v>223</v>
      </c>
      <c r="C82" s="226" t="s">
        <v>93</v>
      </c>
      <c r="D82" s="208" t="s">
        <v>113</v>
      </c>
      <c r="E82" s="227">
        <v>42826</v>
      </c>
      <c r="F82" s="227">
        <v>44927</v>
      </c>
      <c r="G82" s="122" t="s">
        <v>137</v>
      </c>
      <c r="H82" s="123">
        <v>43742</v>
      </c>
      <c r="I82" s="208">
        <v>8</v>
      </c>
      <c r="J82" s="208" t="s">
        <v>107</v>
      </c>
      <c r="K82" s="209" t="s">
        <v>106</v>
      </c>
      <c r="L82" s="209" t="s">
        <v>105</v>
      </c>
      <c r="M82" s="208" t="s">
        <v>125</v>
      </c>
      <c r="N82" s="208" t="s">
        <v>479</v>
      </c>
      <c r="O82" s="208" t="s">
        <v>480</v>
      </c>
      <c r="P82" s="53" t="s">
        <v>481</v>
      </c>
      <c r="Q82" s="53" t="s">
        <v>221</v>
      </c>
      <c r="R82" s="53"/>
      <c r="S82" s="53" t="s">
        <v>221</v>
      </c>
    </row>
    <row r="83" spans="1:19" ht="21.6" customHeight="1" x14ac:dyDescent="0.25">
      <c r="A83" s="221" t="s">
        <v>5476</v>
      </c>
      <c r="B83" s="53" t="s">
        <v>224</v>
      </c>
      <c r="C83" s="226" t="s">
        <v>94</v>
      </c>
      <c r="D83" s="208" t="s">
        <v>115</v>
      </c>
      <c r="E83" s="227">
        <v>44287</v>
      </c>
      <c r="F83" s="227">
        <v>44927</v>
      </c>
      <c r="G83" s="122" t="s">
        <v>138</v>
      </c>
      <c r="H83" s="123">
        <v>44130</v>
      </c>
      <c r="I83" s="208">
        <v>8</v>
      </c>
      <c r="J83" s="208" t="s">
        <v>120</v>
      </c>
      <c r="K83" s="209" t="s">
        <v>106</v>
      </c>
      <c r="L83" s="209" t="s">
        <v>105</v>
      </c>
      <c r="M83" s="208" t="s">
        <v>125</v>
      </c>
      <c r="N83" s="208" t="s">
        <v>482</v>
      </c>
      <c r="O83" s="208" t="s">
        <v>483</v>
      </c>
      <c r="P83" s="53" t="s">
        <v>484</v>
      </c>
      <c r="Q83" s="53" t="s">
        <v>221</v>
      </c>
      <c r="R83" s="53"/>
      <c r="S83" s="53" t="s">
        <v>221</v>
      </c>
    </row>
    <row r="84" spans="1:19" s="214" customFormat="1" ht="21.6" customHeight="1" x14ac:dyDescent="0.25">
      <c r="A84" s="221" t="s">
        <v>5477</v>
      </c>
      <c r="B84" s="213" t="s">
        <v>226</v>
      </c>
      <c r="C84" s="222" t="s">
        <v>100</v>
      </c>
      <c r="D84" s="211" t="s">
        <v>110</v>
      </c>
      <c r="E84" s="223">
        <v>44835</v>
      </c>
      <c r="F84" s="223">
        <v>45536</v>
      </c>
      <c r="G84" s="224" t="s">
        <v>135</v>
      </c>
      <c r="H84" s="225">
        <v>44778</v>
      </c>
      <c r="I84" s="211">
        <v>9</v>
      </c>
      <c r="J84" s="211" t="s">
        <v>111</v>
      </c>
      <c r="K84" s="212" t="s">
        <v>106</v>
      </c>
      <c r="L84" s="212" t="s">
        <v>105</v>
      </c>
      <c r="M84" s="211" t="s">
        <v>112</v>
      </c>
      <c r="N84" s="211" t="s">
        <v>485</v>
      </c>
      <c r="O84" s="211" t="s">
        <v>486</v>
      </c>
      <c r="P84" s="213" t="s">
        <v>487</v>
      </c>
      <c r="Q84" s="213" t="s">
        <v>227</v>
      </c>
      <c r="R84" s="213"/>
      <c r="S84" s="213" t="s">
        <v>227</v>
      </c>
    </row>
    <row r="85" spans="1:19" ht="21.6" customHeight="1" x14ac:dyDescent="0.25">
      <c r="A85" s="221" t="s">
        <v>5478</v>
      </c>
      <c r="B85" s="53" t="s">
        <v>228</v>
      </c>
      <c r="C85" s="226" t="s">
        <v>96</v>
      </c>
      <c r="D85" s="208" t="s">
        <v>110</v>
      </c>
      <c r="E85" s="227">
        <v>45017</v>
      </c>
      <c r="F85" s="227">
        <v>45292</v>
      </c>
      <c r="G85" s="122" t="s">
        <v>136</v>
      </c>
      <c r="H85" s="123">
        <v>44130</v>
      </c>
      <c r="I85" s="208">
        <v>8</v>
      </c>
      <c r="J85" s="208" t="s">
        <v>107</v>
      </c>
      <c r="K85" s="209" t="s">
        <v>106</v>
      </c>
      <c r="L85" s="209" t="s">
        <v>105</v>
      </c>
      <c r="M85" s="208" t="s">
        <v>125</v>
      </c>
      <c r="N85" s="208" t="s">
        <v>488</v>
      </c>
      <c r="O85" s="208" t="s">
        <v>489</v>
      </c>
      <c r="P85" s="53" t="s">
        <v>490</v>
      </c>
      <c r="Q85" s="53" t="s">
        <v>227</v>
      </c>
      <c r="R85" s="53"/>
      <c r="S85" s="53" t="s">
        <v>227</v>
      </c>
    </row>
    <row r="86" spans="1:19" ht="21.6" customHeight="1" x14ac:dyDescent="0.25">
      <c r="A86" s="221" t="s">
        <v>5479</v>
      </c>
      <c r="B86" s="53" t="s">
        <v>229</v>
      </c>
      <c r="C86" s="226" t="s">
        <v>97</v>
      </c>
      <c r="D86" s="208" t="s">
        <v>110</v>
      </c>
      <c r="E86" s="227">
        <v>44287</v>
      </c>
      <c r="F86" s="227">
        <v>45566</v>
      </c>
      <c r="G86" s="122" t="s">
        <v>137</v>
      </c>
      <c r="H86" s="123">
        <v>42732</v>
      </c>
      <c r="I86" s="208">
        <v>8</v>
      </c>
      <c r="J86" s="208" t="s">
        <v>107</v>
      </c>
      <c r="K86" s="209" t="s">
        <v>104</v>
      </c>
      <c r="L86" s="209" t="s">
        <v>105</v>
      </c>
      <c r="M86" s="208" t="s">
        <v>125</v>
      </c>
      <c r="N86" s="208" t="s">
        <v>491</v>
      </c>
      <c r="O86" s="208" t="s">
        <v>492</v>
      </c>
      <c r="P86" s="53" t="s">
        <v>493</v>
      </c>
      <c r="Q86" s="53" t="s">
        <v>227</v>
      </c>
      <c r="R86" s="53"/>
      <c r="S86" s="53" t="s">
        <v>227</v>
      </c>
    </row>
    <row r="87" spans="1:19" ht="21.6" customHeight="1" x14ac:dyDescent="0.25">
      <c r="A87" s="221" t="s">
        <v>5480</v>
      </c>
      <c r="B87" s="217" t="s">
        <v>497</v>
      </c>
      <c r="C87" s="231" t="s">
        <v>99</v>
      </c>
      <c r="D87" s="215" t="s">
        <v>115</v>
      </c>
      <c r="E87" s="232">
        <v>44287</v>
      </c>
      <c r="F87" s="232">
        <v>45352</v>
      </c>
      <c r="G87" s="233" t="s">
        <v>134</v>
      </c>
      <c r="H87" s="234">
        <v>44567</v>
      </c>
      <c r="I87" s="215">
        <v>8</v>
      </c>
      <c r="J87" s="215" t="s">
        <v>103</v>
      </c>
      <c r="K87" s="216" t="s">
        <v>106</v>
      </c>
      <c r="L87" s="216" t="s">
        <v>105</v>
      </c>
      <c r="M87" s="215" t="s">
        <v>125</v>
      </c>
      <c r="N87" s="215" t="s">
        <v>498</v>
      </c>
      <c r="O87" s="215" t="s">
        <v>499</v>
      </c>
      <c r="P87" s="217" t="s">
        <v>500</v>
      </c>
      <c r="Q87" s="217" t="s">
        <v>227</v>
      </c>
      <c r="R87" s="217"/>
      <c r="S87" s="217" t="s">
        <v>227</v>
      </c>
    </row>
    <row r="89" spans="1:19" s="64" customFormat="1" ht="15.75" x14ac:dyDescent="0.25">
      <c r="A89" s="62" t="s">
        <v>5380</v>
      </c>
      <c r="B89" s="63" t="s">
        <v>5381</v>
      </c>
      <c r="E89" s="65"/>
      <c r="F89" s="66"/>
      <c r="H89" s="66"/>
      <c r="M89" s="68"/>
      <c r="N89" s="68"/>
    </row>
    <row r="90" spans="1:19" s="64" customFormat="1" ht="15.75" x14ac:dyDescent="0.25">
      <c r="A90" s="62" t="s">
        <v>5383</v>
      </c>
      <c r="B90" s="63" t="s">
        <v>5384</v>
      </c>
      <c r="E90" s="64">
        <v>1</v>
      </c>
      <c r="F90" s="66"/>
      <c r="G90" s="69"/>
      <c r="H90" s="66"/>
      <c r="R90" s="67" t="s">
        <v>5507</v>
      </c>
    </row>
    <row r="91" spans="1:19" s="64" customFormat="1" ht="15.75" x14ac:dyDescent="0.25">
      <c r="A91" s="62" t="s">
        <v>5383</v>
      </c>
      <c r="B91" s="63" t="s">
        <v>5386</v>
      </c>
      <c r="E91" s="64">
        <v>1</v>
      </c>
      <c r="F91" s="66"/>
      <c r="H91" s="66"/>
      <c r="R91" s="70" t="s">
        <v>5385</v>
      </c>
    </row>
    <row r="92" spans="1:19" s="64" customFormat="1" ht="15.75" x14ac:dyDescent="0.25">
      <c r="A92" s="62" t="s">
        <v>5383</v>
      </c>
      <c r="B92" s="63" t="s">
        <v>5387</v>
      </c>
      <c r="C92" s="63" t="s">
        <v>5388</v>
      </c>
      <c r="D92" s="70">
        <v>5</v>
      </c>
      <c r="E92" s="71">
        <f>SUM(D92:D93)</f>
        <v>21</v>
      </c>
      <c r="F92" s="66"/>
      <c r="H92" s="66"/>
      <c r="N92" s="64" t="s">
        <v>5383</v>
      </c>
      <c r="R92" s="70"/>
    </row>
    <row r="93" spans="1:19" s="64" customFormat="1" ht="15.75" x14ac:dyDescent="0.25">
      <c r="A93" s="62" t="s">
        <v>5383</v>
      </c>
      <c r="B93" s="63"/>
      <c r="C93" s="63" t="s">
        <v>5389</v>
      </c>
      <c r="D93" s="72">
        <v>16</v>
      </c>
      <c r="E93" s="65"/>
      <c r="F93" s="66"/>
      <c r="H93" s="66"/>
      <c r="R93" s="70"/>
    </row>
    <row r="94" spans="1:19" s="64" customFormat="1" ht="15.75" x14ac:dyDescent="0.25">
      <c r="A94" s="62" t="s">
        <v>5383</v>
      </c>
      <c r="B94" s="63"/>
      <c r="E94" s="65"/>
      <c r="F94" s="66"/>
      <c r="H94" s="66"/>
      <c r="R94" s="73" t="s">
        <v>5390</v>
      </c>
    </row>
    <row r="95" spans="1:19" s="64" customFormat="1" ht="15.75" x14ac:dyDescent="0.25">
      <c r="A95" s="70"/>
      <c r="B95" s="63" t="s">
        <v>5392</v>
      </c>
      <c r="C95" s="63" t="s">
        <v>5393</v>
      </c>
      <c r="D95" s="64">
        <v>2</v>
      </c>
      <c r="E95" s="71">
        <f>SUM(D95:D96)</f>
        <v>49</v>
      </c>
      <c r="F95" s="66"/>
      <c r="H95" s="66"/>
      <c r="R95" s="70" t="s">
        <v>5391</v>
      </c>
    </row>
    <row r="96" spans="1:19" s="66" customFormat="1" ht="16.5" x14ac:dyDescent="0.25">
      <c r="A96" s="70"/>
      <c r="B96" s="63"/>
      <c r="C96" s="112" t="s">
        <v>5394</v>
      </c>
      <c r="D96" s="74">
        <v>47</v>
      </c>
      <c r="E96" s="75" t="s">
        <v>5383</v>
      </c>
      <c r="G96" s="64"/>
    </row>
    <row r="97" spans="1:19" s="66" customFormat="1" ht="15.75" x14ac:dyDescent="0.25">
      <c r="A97" s="70"/>
      <c r="B97" s="63"/>
      <c r="D97" s="64"/>
      <c r="E97" s="65"/>
      <c r="G97" s="64"/>
    </row>
    <row r="98" spans="1:19" s="66" customFormat="1" ht="15.75" x14ac:dyDescent="0.25">
      <c r="A98" s="70"/>
      <c r="B98" s="63" t="s">
        <v>5395</v>
      </c>
      <c r="C98" s="64"/>
      <c r="D98" s="74"/>
      <c r="E98" s="76">
        <f>SUM(E90:E95)</f>
        <v>72</v>
      </c>
      <c r="G98" s="64"/>
    </row>
    <row r="99" spans="1:19" s="66" customFormat="1" ht="15.75" x14ac:dyDescent="0.25">
      <c r="A99" s="70"/>
      <c r="B99" s="63" t="s">
        <v>5396</v>
      </c>
      <c r="C99" s="64"/>
      <c r="D99" s="64"/>
      <c r="E99" s="77">
        <v>6</v>
      </c>
      <c r="G99" s="64"/>
    </row>
    <row r="100" spans="1:19" s="66" customFormat="1" ht="15.75" x14ac:dyDescent="0.25">
      <c r="A100" s="70"/>
      <c r="B100" s="63" t="s">
        <v>5494</v>
      </c>
      <c r="C100" s="64"/>
      <c r="D100" s="64"/>
      <c r="E100" s="77">
        <v>1</v>
      </c>
      <c r="G100" s="64"/>
    </row>
    <row r="101" spans="1:19" s="66" customFormat="1" ht="16.5" thickBot="1" x14ac:dyDescent="0.3">
      <c r="A101" s="70"/>
      <c r="B101" s="63" t="s">
        <v>5397</v>
      </c>
      <c r="C101" s="64"/>
      <c r="D101" s="78"/>
      <c r="E101" s="79">
        <f>E98+E99+E100</f>
        <v>79</v>
      </c>
      <c r="G101" s="64"/>
    </row>
    <row r="102" spans="1:19" s="218" customFormat="1" ht="15.75" thickTop="1" x14ac:dyDescent="0.25">
      <c r="A102" s="108"/>
      <c r="B102" s="108"/>
      <c r="C102" s="108"/>
      <c r="D102" s="108"/>
      <c r="E102" s="108"/>
      <c r="F102" s="108"/>
      <c r="G102" s="108"/>
      <c r="J102" s="108"/>
      <c r="K102" s="108"/>
      <c r="L102" s="108"/>
      <c r="M102" s="108"/>
      <c r="N102" s="108"/>
      <c r="O102" s="108"/>
      <c r="P102" s="108"/>
      <c r="Q102" s="108"/>
      <c r="R102" s="108"/>
      <c r="S102" s="108"/>
    </row>
    <row r="107" spans="1:19" x14ac:dyDescent="0.25">
      <c r="B107" s="108">
        <f>17-3</f>
        <v>14</v>
      </c>
    </row>
    <row r="108" spans="1:19" s="218" customFormat="1" x14ac:dyDescent="0.25">
      <c r="A108" s="108"/>
      <c r="B108" s="108"/>
      <c r="C108" s="108"/>
      <c r="D108" s="108"/>
      <c r="E108" s="108"/>
      <c r="F108" s="108"/>
      <c r="G108" s="108">
        <f>2024-2003</f>
        <v>21</v>
      </c>
      <c r="J108" s="108"/>
      <c r="K108" s="108"/>
      <c r="L108" s="108"/>
      <c r="M108" s="108"/>
      <c r="N108" s="108"/>
      <c r="O108" s="108"/>
      <c r="P108" s="108"/>
      <c r="Q108" s="108"/>
      <c r="R108" s="108"/>
      <c r="S108" s="108"/>
    </row>
    <row r="109" spans="1:19" s="218" customFormat="1" x14ac:dyDescent="0.25">
      <c r="A109" s="108"/>
      <c r="B109" s="235"/>
      <c r="C109" s="235"/>
      <c r="D109" s="108"/>
      <c r="E109" s="108"/>
      <c r="F109" s="108"/>
      <c r="G109" s="108"/>
      <c r="J109" s="108"/>
      <c r="K109" s="108"/>
      <c r="L109" s="108"/>
      <c r="M109" s="108"/>
      <c r="N109" s="108"/>
      <c r="O109" s="108"/>
      <c r="P109" s="108"/>
      <c r="Q109" s="108"/>
      <c r="R109" s="108"/>
      <c r="S109" s="108"/>
    </row>
  </sheetData>
  <dataConsolidate/>
  <mergeCells count="16">
    <mergeCell ref="P6:P7"/>
    <mergeCell ref="Q6:Q7"/>
    <mergeCell ref="R6:R7"/>
    <mergeCell ref="S6:S7"/>
    <mergeCell ref="J6:J7"/>
    <mergeCell ref="K6:K7"/>
    <mergeCell ref="L6:L7"/>
    <mergeCell ref="M6:M7"/>
    <mergeCell ref="N6:N7"/>
    <mergeCell ref="O6:O7"/>
    <mergeCell ref="I6:I7"/>
    <mergeCell ref="A6:A7"/>
    <mergeCell ref="B6:B7"/>
    <mergeCell ref="C6:C7"/>
    <mergeCell ref="D6:E6"/>
    <mergeCell ref="G6:H6"/>
  </mergeCells>
  <conditionalFormatting sqref="N9:S10 N12:S13 Q11 S11 R55:S55 N57:S59 N55:P55 Q77:S77 N45:S47 Q44:S44 Q56:S56 N74:S76 Q14 S14 N33:S43 N61:S72 N25:S31 Q73:S73 N78:S87 N15:S22 N23:Q23 S23 N50:S54">
    <cfRule type="cellIs" dxfId="132" priority="17" stopIfTrue="1" operator="equal">
      <formula>"Pensiun"</formula>
    </cfRule>
  </conditionalFormatting>
  <conditionalFormatting sqref="N11:P11 R11">
    <cfRule type="cellIs" dxfId="131" priority="16" stopIfTrue="1" operator="equal">
      <formula>"Pensiun"</formula>
    </cfRule>
  </conditionalFormatting>
  <conditionalFormatting sqref="N24:P24">
    <cfRule type="cellIs" dxfId="130" priority="15" stopIfTrue="1" operator="equal">
      <formula>"Pensiun"</formula>
    </cfRule>
  </conditionalFormatting>
  <conditionalFormatting sqref="N49:P49">
    <cfRule type="cellIs" dxfId="129" priority="14" stopIfTrue="1" operator="equal">
      <formula>"Pensiun"</formula>
    </cfRule>
  </conditionalFormatting>
  <conditionalFormatting sqref="N48:P48">
    <cfRule type="cellIs" dxfId="128" priority="13" stopIfTrue="1" operator="equal">
      <formula>"Pensiun"</formula>
    </cfRule>
  </conditionalFormatting>
  <conditionalFormatting sqref="N32:P32">
    <cfRule type="cellIs" dxfId="127" priority="12" stopIfTrue="1" operator="equal">
      <formula>"Pensiun"</formula>
    </cfRule>
  </conditionalFormatting>
  <conditionalFormatting sqref="N60:S60">
    <cfRule type="cellIs" dxfId="126" priority="11" stopIfTrue="1" operator="equal">
      <formula>"Pensiun"</formula>
    </cfRule>
  </conditionalFormatting>
  <conditionalFormatting sqref="N77:P77">
    <cfRule type="cellIs" dxfId="125" priority="10" stopIfTrue="1" operator="equal">
      <formula>"Pensiun"</formula>
    </cfRule>
  </conditionalFormatting>
  <conditionalFormatting sqref="N56:P56">
    <cfRule type="cellIs" dxfId="124" priority="9" stopIfTrue="1" operator="equal">
      <formula>"Pensiun"</formula>
    </cfRule>
  </conditionalFormatting>
  <conditionalFormatting sqref="N44:P44">
    <cfRule type="cellIs" dxfId="123" priority="8" stopIfTrue="1" operator="equal">
      <formula>"Pensiun"</formula>
    </cfRule>
  </conditionalFormatting>
  <conditionalFormatting sqref="N73:P73">
    <cfRule type="cellIs" dxfId="122" priority="7" stopIfTrue="1" operator="equal">
      <formula>"Pensiun"</formula>
    </cfRule>
  </conditionalFormatting>
  <conditionalFormatting sqref="N14:P14">
    <cfRule type="cellIs" dxfId="121" priority="6" stopIfTrue="1" operator="equal">
      <formula>"Pensiun"</formula>
    </cfRule>
  </conditionalFormatting>
  <conditionalFormatting sqref="Q24:S24">
    <cfRule type="cellIs" dxfId="120" priority="5" stopIfTrue="1" operator="equal">
      <formula>"Pensiun"</formula>
    </cfRule>
  </conditionalFormatting>
  <conditionalFormatting sqref="Q32:S32">
    <cfRule type="cellIs" dxfId="119" priority="4" stopIfTrue="1" operator="equal">
      <formula>"Pensiun"</formula>
    </cfRule>
  </conditionalFormatting>
  <conditionalFormatting sqref="Q48:S48">
    <cfRule type="cellIs" dxfId="118" priority="3" stopIfTrue="1" operator="equal">
      <formula>"Pensiun"</formula>
    </cfRule>
  </conditionalFormatting>
  <conditionalFormatting sqref="Q49:S49">
    <cfRule type="cellIs" dxfId="117" priority="2" stopIfTrue="1" operator="equal">
      <formula>"Pensiun"</formula>
    </cfRule>
  </conditionalFormatting>
  <conditionalFormatting sqref="Q55">
    <cfRule type="cellIs" dxfId="116" priority="1" stopIfTrue="1" operator="equal">
      <formula>"Pensiun"</formula>
    </cfRule>
  </conditionalFormatting>
  <dataValidations count="2">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s>
  <printOptions horizontalCentered="1"/>
  <pageMargins left="0.19685039370078741" right="1.1811023622047245" top="0.39370078740157483" bottom="0.19685039370078741" header="0.59055118110236227" footer="0.9055118110236221"/>
  <pageSetup paperSize="9" scale="50" orientation="landscape" horizontalDpi="4294967293" verticalDpi="4294967293" r:id="rId1"/>
  <headerFooter>
    <oddFooter xml:space="preserve">&amp;R&amp;10Page &amp;P of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topLeftCell="A85" zoomScale="85" zoomScaleNormal="85" zoomScaleSheetLayoutView="85" workbookViewId="0">
      <selection activeCell="E88" sqref="E88"/>
    </sheetView>
  </sheetViews>
  <sheetFormatPr defaultColWidth="9.140625" defaultRowHeight="15" x14ac:dyDescent="0.25"/>
  <cols>
    <col min="1" max="1" width="6.28515625" style="108" customWidth="1"/>
    <col min="2" max="2" width="36.42578125" style="159" customWidth="1"/>
    <col min="3" max="3" width="20.42578125" style="130" customWidth="1"/>
    <col min="4" max="4" width="6.85546875" style="130" customWidth="1"/>
    <col min="5" max="5" width="10.7109375" style="130" customWidth="1"/>
    <col min="6" max="6" width="10.5703125" style="130" customWidth="1"/>
    <col min="7" max="7" width="51.7109375" style="159" customWidth="1"/>
    <col min="8" max="8" width="10.28515625" style="176"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5.7109375" style="10" customWidth="1"/>
    <col min="16" max="16" width="30" style="10" customWidth="1"/>
    <col min="17" max="17" width="39.42578125" style="10" customWidth="1"/>
    <col min="18" max="18" width="29.5703125" style="10" customWidth="1"/>
    <col min="19" max="19" width="37.28515625" style="10" customWidth="1"/>
    <col min="20" max="16384" width="9.140625" style="10"/>
  </cols>
  <sheetData>
    <row r="1" spans="1:19" ht="15.75" x14ac:dyDescent="0.25">
      <c r="A1" s="102" t="s">
        <v>15</v>
      </c>
      <c r="B1" s="157"/>
      <c r="C1" s="129"/>
      <c r="D1" s="129"/>
      <c r="E1" s="129"/>
      <c r="F1" s="129"/>
      <c r="G1" s="157"/>
      <c r="H1" s="157"/>
      <c r="I1" s="12"/>
      <c r="J1" s="12"/>
      <c r="K1" s="12"/>
      <c r="L1" s="12"/>
      <c r="M1" s="12"/>
      <c r="N1" s="12"/>
      <c r="O1" s="12"/>
      <c r="P1" s="12"/>
      <c r="Q1" s="12"/>
      <c r="R1" s="12"/>
      <c r="S1" s="12"/>
    </row>
    <row r="2" spans="1:19" ht="15.75" x14ac:dyDescent="0.25">
      <c r="A2" s="102" t="s">
        <v>16</v>
      </c>
      <c r="B2" s="157"/>
      <c r="C2" s="129"/>
      <c r="D2" s="129"/>
      <c r="E2" s="129"/>
      <c r="F2" s="129"/>
      <c r="G2" s="157"/>
      <c r="H2" s="157"/>
      <c r="I2" s="12"/>
      <c r="J2" s="12"/>
      <c r="K2" s="12"/>
      <c r="L2" s="12"/>
      <c r="M2" s="12"/>
      <c r="N2" s="12"/>
      <c r="O2" s="12"/>
      <c r="P2" s="12"/>
      <c r="Q2" s="12"/>
      <c r="R2" s="12"/>
      <c r="S2" s="12"/>
    </row>
    <row r="3" spans="1:19" ht="15.75" x14ac:dyDescent="0.25">
      <c r="A3" s="102" t="s">
        <v>5503</v>
      </c>
      <c r="B3" s="158"/>
      <c r="C3" s="129"/>
      <c r="D3" s="129"/>
      <c r="E3" s="129"/>
      <c r="F3" s="129"/>
      <c r="G3" s="157"/>
      <c r="H3" s="157"/>
      <c r="I3" s="12"/>
      <c r="J3" s="12"/>
      <c r="K3" s="12"/>
      <c r="L3" s="12"/>
      <c r="M3" s="12"/>
      <c r="N3" s="12"/>
      <c r="O3" s="12"/>
      <c r="P3" s="12"/>
      <c r="Q3" s="12"/>
      <c r="R3" s="12"/>
      <c r="S3" s="12"/>
    </row>
    <row r="4" spans="1:19" s="14" customFormat="1" x14ac:dyDescent="0.25">
      <c r="A4" s="103"/>
      <c r="B4" s="159"/>
      <c r="C4" s="131"/>
      <c r="D4" s="131"/>
      <c r="E4" s="131"/>
      <c r="F4" s="131"/>
      <c r="G4" s="160"/>
      <c r="H4" s="176"/>
      <c r="I4" s="16"/>
      <c r="J4" s="15"/>
      <c r="K4" s="15"/>
      <c r="L4" s="15"/>
      <c r="M4" s="15"/>
      <c r="N4" s="15"/>
      <c r="O4" s="15"/>
      <c r="P4" s="15"/>
      <c r="Q4" s="15"/>
      <c r="R4" s="15"/>
      <c r="S4" s="15"/>
    </row>
    <row r="5" spans="1:19" s="14" customFormat="1" x14ac:dyDescent="0.25">
      <c r="A5" s="103"/>
      <c r="B5" s="160"/>
      <c r="C5" s="131"/>
      <c r="D5" s="131"/>
      <c r="E5" s="131"/>
      <c r="F5" s="131"/>
      <c r="G5" s="160"/>
      <c r="H5" s="160"/>
      <c r="I5" s="15"/>
      <c r="J5" s="15"/>
      <c r="K5" s="15"/>
      <c r="L5" s="15"/>
      <c r="M5" s="15"/>
      <c r="N5" s="15"/>
      <c r="O5" s="15"/>
      <c r="P5" s="15"/>
      <c r="Q5" s="15"/>
      <c r="R5" s="15"/>
      <c r="S5" s="15"/>
    </row>
    <row r="6" spans="1:19" ht="15" customHeight="1" x14ac:dyDescent="0.25">
      <c r="A6" s="262" t="s">
        <v>10</v>
      </c>
      <c r="B6" s="267" t="s">
        <v>3</v>
      </c>
      <c r="C6" s="269" t="s">
        <v>0</v>
      </c>
      <c r="D6" s="271" t="s">
        <v>5</v>
      </c>
      <c r="E6" s="272"/>
      <c r="F6" s="132" t="s">
        <v>2</v>
      </c>
      <c r="G6" s="273" t="s">
        <v>11</v>
      </c>
      <c r="H6" s="273"/>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8"/>
      <c r="C7" s="270"/>
      <c r="D7" s="132" t="s">
        <v>4</v>
      </c>
      <c r="E7" s="132" t="s">
        <v>12</v>
      </c>
      <c r="F7" s="132" t="s">
        <v>1</v>
      </c>
      <c r="G7" s="199" t="s">
        <v>6</v>
      </c>
      <c r="H7" s="199" t="s">
        <v>1</v>
      </c>
      <c r="I7" s="266"/>
      <c r="J7" s="266"/>
      <c r="K7" s="266"/>
      <c r="L7" s="266"/>
      <c r="M7" s="266"/>
      <c r="N7" s="266"/>
      <c r="O7" s="266"/>
      <c r="P7" s="266"/>
      <c r="Q7" s="275"/>
      <c r="R7" s="276"/>
      <c r="S7" s="266"/>
    </row>
    <row r="8" spans="1:19" x14ac:dyDescent="0.25">
      <c r="A8" s="104">
        <v>1</v>
      </c>
      <c r="B8" s="161">
        <v>2</v>
      </c>
      <c r="C8" s="133">
        <v>3</v>
      </c>
      <c r="D8" s="133">
        <v>4</v>
      </c>
      <c r="E8" s="133">
        <v>5</v>
      </c>
      <c r="F8" s="133">
        <v>6</v>
      </c>
      <c r="G8" s="161">
        <v>7</v>
      </c>
      <c r="H8" s="161">
        <v>8</v>
      </c>
      <c r="I8" s="18"/>
      <c r="J8" s="18">
        <v>9</v>
      </c>
      <c r="K8" s="18">
        <v>10</v>
      </c>
      <c r="L8" s="18">
        <v>11</v>
      </c>
      <c r="M8" s="18">
        <v>12</v>
      </c>
      <c r="N8" s="18"/>
      <c r="O8" s="18"/>
      <c r="P8" s="18"/>
      <c r="Q8" s="18"/>
      <c r="R8" s="18"/>
      <c r="S8" s="18">
        <v>13</v>
      </c>
    </row>
    <row r="9" spans="1:19" s="61" customFormat="1" ht="21.6" customHeight="1" x14ac:dyDescent="0.25">
      <c r="A9" s="116" t="s">
        <v>5402</v>
      </c>
      <c r="B9" s="162" t="s">
        <v>139</v>
      </c>
      <c r="C9" s="57" t="s">
        <v>21</v>
      </c>
      <c r="D9" s="58" t="s">
        <v>108</v>
      </c>
      <c r="E9" s="59">
        <v>45017</v>
      </c>
      <c r="F9" s="59">
        <v>44927</v>
      </c>
      <c r="G9" s="178" t="s">
        <v>129</v>
      </c>
      <c r="H9" s="179">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137" t="s">
        <v>141</v>
      </c>
      <c r="C10" s="192" t="s">
        <v>22</v>
      </c>
      <c r="D10" s="135" t="s">
        <v>110</v>
      </c>
      <c r="E10" s="136">
        <v>44105</v>
      </c>
      <c r="F10" s="136">
        <v>44986</v>
      </c>
      <c r="G10" s="180" t="s">
        <v>130</v>
      </c>
      <c r="H10" s="181">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37" t="s">
        <v>5484</v>
      </c>
      <c r="C11" s="134" t="s">
        <v>33</v>
      </c>
      <c r="D11" s="135" t="s">
        <v>115</v>
      </c>
      <c r="E11" s="202">
        <v>44835</v>
      </c>
      <c r="F11" s="136">
        <v>44927</v>
      </c>
      <c r="G11" s="180" t="s">
        <v>4680</v>
      </c>
      <c r="H11" s="124">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137" t="s">
        <v>142</v>
      </c>
      <c r="C12" s="192" t="s">
        <v>23</v>
      </c>
      <c r="D12" s="168" t="s">
        <v>113</v>
      </c>
      <c r="E12" s="169">
        <v>45383</v>
      </c>
      <c r="F12" s="136">
        <v>45597</v>
      </c>
      <c r="G12" s="180" t="s">
        <v>131</v>
      </c>
      <c r="H12" s="181">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137" t="s">
        <v>143</v>
      </c>
      <c r="C13" s="192" t="s">
        <v>24</v>
      </c>
      <c r="D13" s="135" t="s">
        <v>113</v>
      </c>
      <c r="E13" s="136">
        <v>44652</v>
      </c>
      <c r="F13" s="136">
        <v>45292</v>
      </c>
      <c r="G13" s="180" t="s">
        <v>132</v>
      </c>
      <c r="H13" s="181">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37" t="s">
        <v>4699</v>
      </c>
      <c r="C14" s="192" t="s">
        <v>4700</v>
      </c>
      <c r="D14" s="135" t="s">
        <v>113</v>
      </c>
      <c r="E14" s="136">
        <v>40452</v>
      </c>
      <c r="F14" s="136">
        <v>45352</v>
      </c>
      <c r="G14" s="182" t="s">
        <v>134</v>
      </c>
      <c r="H14" s="181">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137" t="s">
        <v>144</v>
      </c>
      <c r="C15" s="192" t="s">
        <v>25</v>
      </c>
      <c r="D15" s="135" t="s">
        <v>122</v>
      </c>
      <c r="E15" s="136">
        <v>43191</v>
      </c>
      <c r="F15" s="136">
        <v>44621</v>
      </c>
      <c r="G15" s="180" t="s">
        <v>133</v>
      </c>
      <c r="H15" s="181">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137" t="s">
        <v>145</v>
      </c>
      <c r="C16" s="192" t="s">
        <v>26</v>
      </c>
      <c r="D16" s="135" t="s">
        <v>115</v>
      </c>
      <c r="E16" s="136">
        <v>44652</v>
      </c>
      <c r="F16" s="136">
        <v>45505</v>
      </c>
      <c r="G16" s="180" t="s">
        <v>123</v>
      </c>
      <c r="H16" s="181">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137" t="s">
        <v>146</v>
      </c>
      <c r="C17" s="192" t="s">
        <v>27</v>
      </c>
      <c r="D17" s="135" t="s">
        <v>110</v>
      </c>
      <c r="E17" s="136">
        <v>45017</v>
      </c>
      <c r="F17" s="136">
        <v>45292</v>
      </c>
      <c r="G17" s="180" t="s">
        <v>126</v>
      </c>
      <c r="H17" s="181">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137" t="s">
        <v>147</v>
      </c>
      <c r="C18" s="192" t="s">
        <v>28</v>
      </c>
      <c r="D18" s="135" t="s">
        <v>116</v>
      </c>
      <c r="E18" s="136">
        <v>44835</v>
      </c>
      <c r="F18" s="136">
        <v>44927</v>
      </c>
      <c r="G18" s="180" t="s">
        <v>121</v>
      </c>
      <c r="H18" s="181">
        <v>44277</v>
      </c>
      <c r="I18" s="3">
        <v>7</v>
      </c>
      <c r="J18" s="3" t="s">
        <v>120</v>
      </c>
      <c r="K18" s="6" t="s">
        <v>106</v>
      </c>
      <c r="L18" s="6" t="s">
        <v>105</v>
      </c>
      <c r="M18" s="3" t="s">
        <v>114</v>
      </c>
      <c r="N18" s="3" t="s">
        <v>260</v>
      </c>
      <c r="O18" s="3" t="s">
        <v>261</v>
      </c>
      <c r="P18" s="2" t="s">
        <v>262</v>
      </c>
      <c r="Q18" s="187" t="s">
        <v>140</v>
      </c>
      <c r="R18" s="187" t="s">
        <v>502</v>
      </c>
      <c r="S18" s="2" t="s">
        <v>140</v>
      </c>
    </row>
    <row r="19" spans="1:19" ht="21.6" customHeight="1" x14ac:dyDescent="0.25">
      <c r="A19" s="116" t="s">
        <v>5412</v>
      </c>
      <c r="B19" s="137" t="s">
        <v>148</v>
      </c>
      <c r="C19" s="192" t="s">
        <v>29</v>
      </c>
      <c r="D19" s="135" t="s">
        <v>116</v>
      </c>
      <c r="E19" s="136">
        <v>45017</v>
      </c>
      <c r="F19" s="136">
        <v>45566</v>
      </c>
      <c r="G19" s="180" t="s">
        <v>127</v>
      </c>
      <c r="H19" s="181">
        <v>44277</v>
      </c>
      <c r="I19" s="3">
        <v>5</v>
      </c>
      <c r="J19" s="3" t="s">
        <v>118</v>
      </c>
      <c r="K19" s="6" t="s">
        <v>106</v>
      </c>
      <c r="L19" s="6" t="s">
        <v>105</v>
      </c>
      <c r="M19" s="3" t="s">
        <v>114</v>
      </c>
      <c r="N19" s="3" t="s">
        <v>263</v>
      </c>
      <c r="O19" s="3" t="s">
        <v>264</v>
      </c>
      <c r="P19" s="2" t="s">
        <v>265</v>
      </c>
      <c r="Q19" s="187" t="s">
        <v>140</v>
      </c>
      <c r="R19" s="187" t="s">
        <v>501</v>
      </c>
      <c r="S19" s="2" t="s">
        <v>140</v>
      </c>
    </row>
    <row r="20" spans="1:19" ht="21.6" customHeight="1" x14ac:dyDescent="0.25">
      <c r="A20" s="116" t="s">
        <v>5413</v>
      </c>
      <c r="B20" s="137" t="s">
        <v>149</v>
      </c>
      <c r="C20" s="192" t="s">
        <v>30</v>
      </c>
      <c r="D20" s="135" t="s">
        <v>116</v>
      </c>
      <c r="E20" s="136">
        <v>45017</v>
      </c>
      <c r="F20" s="136">
        <v>45566</v>
      </c>
      <c r="G20" s="180" t="s">
        <v>117</v>
      </c>
      <c r="H20" s="181">
        <v>44608</v>
      </c>
      <c r="I20" s="3">
        <v>5</v>
      </c>
      <c r="J20" s="3" t="s">
        <v>118</v>
      </c>
      <c r="K20" s="6" t="s">
        <v>106</v>
      </c>
      <c r="L20" s="6" t="s">
        <v>105</v>
      </c>
      <c r="M20" s="3" t="s">
        <v>114</v>
      </c>
      <c r="N20" s="3" t="s">
        <v>266</v>
      </c>
      <c r="O20" s="3" t="s">
        <v>267</v>
      </c>
      <c r="P20" s="2" t="s">
        <v>268</v>
      </c>
      <c r="Q20" s="187" t="s">
        <v>140</v>
      </c>
      <c r="R20" s="188" t="s">
        <v>501</v>
      </c>
      <c r="S20" s="2" t="s">
        <v>140</v>
      </c>
    </row>
    <row r="21" spans="1:19" ht="21.6" customHeight="1" x14ac:dyDescent="0.25">
      <c r="A21" s="116" t="s">
        <v>5414</v>
      </c>
      <c r="B21" s="137" t="s">
        <v>269</v>
      </c>
      <c r="C21" s="192" t="s">
        <v>31</v>
      </c>
      <c r="D21" s="135" t="s">
        <v>116</v>
      </c>
      <c r="E21" s="136">
        <v>45017</v>
      </c>
      <c r="F21" s="136">
        <v>45292</v>
      </c>
      <c r="G21" s="180" t="s">
        <v>5502</v>
      </c>
      <c r="H21" s="181">
        <v>44608</v>
      </c>
      <c r="I21" s="3">
        <v>5</v>
      </c>
      <c r="J21" s="3" t="s">
        <v>107</v>
      </c>
      <c r="K21" s="6" t="s">
        <v>106</v>
      </c>
      <c r="L21" s="6" t="s">
        <v>105</v>
      </c>
      <c r="M21" s="3" t="s">
        <v>114</v>
      </c>
      <c r="N21" s="3" t="s">
        <v>270</v>
      </c>
      <c r="O21" s="3" t="s">
        <v>271</v>
      </c>
      <c r="P21" s="2" t="s">
        <v>272</v>
      </c>
      <c r="Q21" s="187" t="s">
        <v>140</v>
      </c>
      <c r="R21" s="189" t="s">
        <v>237</v>
      </c>
      <c r="S21" s="2" t="s">
        <v>140</v>
      </c>
    </row>
    <row r="22" spans="1:19" ht="21.6" customHeight="1" x14ac:dyDescent="0.25">
      <c r="A22" s="116" t="s">
        <v>5415</v>
      </c>
      <c r="B22" s="137" t="s">
        <v>225</v>
      </c>
      <c r="C22" s="192" t="s">
        <v>95</v>
      </c>
      <c r="D22" s="168" t="s">
        <v>582</v>
      </c>
      <c r="E22" s="169">
        <v>45383</v>
      </c>
      <c r="F22" s="136">
        <v>44986</v>
      </c>
      <c r="G22" s="180" t="s">
        <v>117</v>
      </c>
      <c r="H22" s="181">
        <v>44928</v>
      </c>
      <c r="I22" s="3">
        <v>5</v>
      </c>
      <c r="J22" s="3" t="s">
        <v>118</v>
      </c>
      <c r="K22" s="6" t="s">
        <v>104</v>
      </c>
      <c r="L22" s="6" t="s">
        <v>105</v>
      </c>
      <c r="M22" s="3" t="s">
        <v>114</v>
      </c>
      <c r="N22" s="3" t="s">
        <v>273</v>
      </c>
      <c r="O22" s="3" t="s">
        <v>274</v>
      </c>
      <c r="P22" s="2" t="s">
        <v>275</v>
      </c>
      <c r="Q22" s="187" t="s">
        <v>140</v>
      </c>
      <c r="R22" s="190" t="s">
        <v>501</v>
      </c>
      <c r="S22" s="2" t="s">
        <v>140</v>
      </c>
    </row>
    <row r="23" spans="1:19" ht="21.6" customHeight="1" x14ac:dyDescent="0.25">
      <c r="A23" s="116" t="s">
        <v>5416</v>
      </c>
      <c r="B23" s="137" t="s">
        <v>5497</v>
      </c>
      <c r="C23" s="192" t="s">
        <v>5493</v>
      </c>
      <c r="D23" s="193" t="s">
        <v>5492</v>
      </c>
      <c r="E23" s="169">
        <v>45413</v>
      </c>
      <c r="F23" s="136"/>
      <c r="G23" s="180" t="s">
        <v>5491</v>
      </c>
      <c r="H23" s="181">
        <v>45413</v>
      </c>
      <c r="I23" s="3">
        <v>6</v>
      </c>
      <c r="J23" s="3" t="s">
        <v>120</v>
      </c>
      <c r="K23" s="6" t="s">
        <v>106</v>
      </c>
      <c r="L23" s="6" t="s">
        <v>105</v>
      </c>
      <c r="M23" s="3" t="s">
        <v>114</v>
      </c>
      <c r="N23" s="3"/>
      <c r="O23" s="3"/>
      <c r="P23" s="2"/>
      <c r="Q23" s="53" t="s">
        <v>140</v>
      </c>
      <c r="R23" s="180" t="s">
        <v>5491</v>
      </c>
      <c r="S23" s="2" t="s">
        <v>140</v>
      </c>
    </row>
    <row r="24" spans="1:19" s="52" customFormat="1" ht="21.6" customHeight="1" x14ac:dyDescent="0.25">
      <c r="A24" s="116" t="s">
        <v>5417</v>
      </c>
      <c r="B24" s="162" t="s">
        <v>220</v>
      </c>
      <c r="C24" s="57" t="s">
        <v>91</v>
      </c>
      <c r="D24" s="185" t="s">
        <v>113</v>
      </c>
      <c r="E24" s="186">
        <v>45383</v>
      </c>
      <c r="F24" s="59">
        <v>45292</v>
      </c>
      <c r="G24" s="178" t="s">
        <v>135</v>
      </c>
      <c r="H24" s="181">
        <v>45369</v>
      </c>
      <c r="I24" s="49">
        <v>9</v>
      </c>
      <c r="J24" s="49" t="s">
        <v>107</v>
      </c>
      <c r="K24" s="51" t="s">
        <v>104</v>
      </c>
      <c r="L24" s="51" t="s">
        <v>105</v>
      </c>
      <c r="M24" s="49" t="s">
        <v>112</v>
      </c>
      <c r="N24" s="49" t="s">
        <v>473</v>
      </c>
      <c r="O24" s="49" t="s">
        <v>474</v>
      </c>
      <c r="P24" s="47" t="s">
        <v>475</v>
      </c>
      <c r="Q24" s="47" t="s">
        <v>279</v>
      </c>
      <c r="R24" s="47"/>
      <c r="S24" s="47" t="s">
        <v>279</v>
      </c>
    </row>
    <row r="25" spans="1:19" ht="21.6" customHeight="1" x14ac:dyDescent="0.25">
      <c r="A25" s="116" t="s">
        <v>5418</v>
      </c>
      <c r="B25" s="137" t="s">
        <v>152</v>
      </c>
      <c r="C25" s="134" t="s">
        <v>34</v>
      </c>
      <c r="D25" s="135" t="s">
        <v>110</v>
      </c>
      <c r="E25" s="202">
        <v>44287</v>
      </c>
      <c r="F25" s="136">
        <v>44986</v>
      </c>
      <c r="G25" s="180" t="s">
        <v>137</v>
      </c>
      <c r="H25" s="181">
        <v>44816</v>
      </c>
      <c r="I25" s="3">
        <v>8</v>
      </c>
      <c r="J25" s="3" t="s">
        <v>107</v>
      </c>
      <c r="K25" s="6" t="s">
        <v>104</v>
      </c>
      <c r="L25" s="6" t="s">
        <v>105</v>
      </c>
      <c r="M25" s="3" t="s">
        <v>125</v>
      </c>
      <c r="N25" s="3" t="s">
        <v>283</v>
      </c>
      <c r="O25" s="3" t="s">
        <v>284</v>
      </c>
      <c r="P25" s="2" t="s">
        <v>285</v>
      </c>
      <c r="Q25" s="2" t="s">
        <v>279</v>
      </c>
      <c r="R25" s="2"/>
      <c r="S25" s="2" t="s">
        <v>279</v>
      </c>
    </row>
    <row r="26" spans="1:19" ht="21.6" customHeight="1" x14ac:dyDescent="0.25">
      <c r="A26" s="116" t="s">
        <v>5419</v>
      </c>
      <c r="B26" s="137" t="s">
        <v>153</v>
      </c>
      <c r="C26" s="134" t="s">
        <v>18</v>
      </c>
      <c r="D26" s="135" t="s">
        <v>115</v>
      </c>
      <c r="E26" s="136">
        <v>45566</v>
      </c>
      <c r="F26" s="136">
        <v>45292</v>
      </c>
      <c r="G26" s="180" t="s">
        <v>134</v>
      </c>
      <c r="H26" s="181">
        <v>44816</v>
      </c>
      <c r="I26" s="3">
        <v>8</v>
      </c>
      <c r="J26" s="3" t="s">
        <v>107</v>
      </c>
      <c r="K26" s="6" t="s">
        <v>106</v>
      </c>
      <c r="L26" s="6" t="s">
        <v>105</v>
      </c>
      <c r="M26" s="3" t="s">
        <v>125</v>
      </c>
      <c r="N26" s="3" t="s">
        <v>286</v>
      </c>
      <c r="O26" s="3" t="s">
        <v>287</v>
      </c>
      <c r="P26" s="2" t="s">
        <v>288</v>
      </c>
      <c r="Q26" s="2" t="s">
        <v>279</v>
      </c>
      <c r="R26" s="2"/>
      <c r="S26" s="2" t="s">
        <v>279</v>
      </c>
    </row>
    <row r="27" spans="1:19" s="52" customFormat="1" ht="21.6" customHeight="1" x14ac:dyDescent="0.25">
      <c r="A27" s="116" t="s">
        <v>5420</v>
      </c>
      <c r="B27" s="162" t="s">
        <v>154</v>
      </c>
      <c r="C27" s="57" t="s">
        <v>35</v>
      </c>
      <c r="D27" s="58" t="s">
        <v>110</v>
      </c>
      <c r="E27" s="203">
        <v>44287</v>
      </c>
      <c r="F27" s="59">
        <v>45323</v>
      </c>
      <c r="G27" s="178" t="s">
        <v>135</v>
      </c>
      <c r="H27" s="179">
        <v>44747</v>
      </c>
      <c r="I27" s="49">
        <v>9</v>
      </c>
      <c r="J27" s="49" t="s">
        <v>103</v>
      </c>
      <c r="K27" s="51" t="s">
        <v>104</v>
      </c>
      <c r="L27" s="51" t="s">
        <v>105</v>
      </c>
      <c r="M27" s="49" t="s">
        <v>112</v>
      </c>
      <c r="N27" s="49" t="s">
        <v>289</v>
      </c>
      <c r="O27" s="49" t="s">
        <v>290</v>
      </c>
      <c r="P27" s="47" t="s">
        <v>291</v>
      </c>
      <c r="Q27" s="47" t="s">
        <v>155</v>
      </c>
      <c r="R27" s="47"/>
      <c r="S27" s="47" t="s">
        <v>155</v>
      </c>
    </row>
    <row r="28" spans="1:19" ht="21.6" customHeight="1" x14ac:dyDescent="0.25">
      <c r="A28" s="116" t="s">
        <v>5421</v>
      </c>
      <c r="B28" s="137" t="s">
        <v>214</v>
      </c>
      <c r="C28" s="134" t="s">
        <v>85</v>
      </c>
      <c r="D28" s="135" t="s">
        <v>115</v>
      </c>
      <c r="E28" s="136">
        <v>44652</v>
      </c>
      <c r="F28" s="136">
        <v>44927</v>
      </c>
      <c r="G28" s="180" t="s">
        <v>136</v>
      </c>
      <c r="H28" s="181">
        <v>45369</v>
      </c>
      <c r="I28" s="3">
        <v>8</v>
      </c>
      <c r="J28" s="3" t="s">
        <v>107</v>
      </c>
      <c r="K28" s="6" t="s">
        <v>106</v>
      </c>
      <c r="L28" s="6" t="s">
        <v>105</v>
      </c>
      <c r="M28" s="3" t="s">
        <v>125</v>
      </c>
      <c r="N28" s="3" t="s">
        <v>456</v>
      </c>
      <c r="O28" s="3" t="s">
        <v>454</v>
      </c>
      <c r="P28" s="2" t="s">
        <v>457</v>
      </c>
      <c r="Q28" s="2" t="s">
        <v>155</v>
      </c>
      <c r="R28" s="2"/>
      <c r="S28" s="2" t="s">
        <v>155</v>
      </c>
    </row>
    <row r="29" spans="1:19" ht="21.6" customHeight="1" x14ac:dyDescent="0.25">
      <c r="A29" s="116" t="s">
        <v>5422</v>
      </c>
      <c r="B29" s="137" t="s">
        <v>157</v>
      </c>
      <c r="C29" s="192" t="s">
        <v>38</v>
      </c>
      <c r="D29" s="135" t="s">
        <v>110</v>
      </c>
      <c r="E29" s="136">
        <v>41730</v>
      </c>
      <c r="F29" s="136">
        <v>44986</v>
      </c>
      <c r="G29" s="180" t="s">
        <v>138</v>
      </c>
      <c r="H29" s="181">
        <v>42732</v>
      </c>
      <c r="I29" s="3">
        <v>8</v>
      </c>
      <c r="J29" s="3" t="s">
        <v>118</v>
      </c>
      <c r="K29" s="6" t="s">
        <v>106</v>
      </c>
      <c r="L29" s="6" t="s">
        <v>105</v>
      </c>
      <c r="M29" s="3" t="s">
        <v>125</v>
      </c>
      <c r="N29" s="3" t="s">
        <v>295</v>
      </c>
      <c r="O29" s="3" t="s">
        <v>296</v>
      </c>
      <c r="P29" s="2" t="s">
        <v>297</v>
      </c>
      <c r="Q29" s="2" t="s">
        <v>155</v>
      </c>
      <c r="R29" s="2"/>
      <c r="S29" s="2" t="s">
        <v>155</v>
      </c>
    </row>
    <row r="30" spans="1:19" ht="21.6" customHeight="1" x14ac:dyDescent="0.25">
      <c r="A30" s="116" t="s">
        <v>5423</v>
      </c>
      <c r="B30" s="137" t="s">
        <v>158</v>
      </c>
      <c r="C30" s="192" t="s">
        <v>37</v>
      </c>
      <c r="D30" s="135" t="s">
        <v>110</v>
      </c>
      <c r="E30" s="136">
        <v>42095</v>
      </c>
      <c r="F30" s="136">
        <v>45352</v>
      </c>
      <c r="G30" s="180" t="s">
        <v>134</v>
      </c>
      <c r="H30" s="181">
        <v>44130</v>
      </c>
      <c r="I30" s="3">
        <v>8</v>
      </c>
      <c r="J30" s="3" t="s">
        <v>118</v>
      </c>
      <c r="K30" s="6" t="s">
        <v>106</v>
      </c>
      <c r="L30" s="6" t="s">
        <v>105</v>
      </c>
      <c r="M30" s="3" t="s">
        <v>125</v>
      </c>
      <c r="N30" s="3" t="s">
        <v>298</v>
      </c>
      <c r="O30" s="3" t="s">
        <v>299</v>
      </c>
      <c r="P30" s="2" t="s">
        <v>300</v>
      </c>
      <c r="Q30" s="2" t="s">
        <v>155</v>
      </c>
      <c r="R30" s="2"/>
      <c r="S30" s="2" t="s">
        <v>155</v>
      </c>
    </row>
    <row r="31" spans="1:19" ht="21.6" customHeight="1" x14ac:dyDescent="0.25">
      <c r="A31" s="116" t="s">
        <v>5424</v>
      </c>
      <c r="B31" s="137" t="s">
        <v>159</v>
      </c>
      <c r="C31" s="134" t="s">
        <v>39</v>
      </c>
      <c r="D31" s="135" t="s">
        <v>119</v>
      </c>
      <c r="E31" s="136">
        <v>44835</v>
      </c>
      <c r="F31" s="136">
        <v>45292</v>
      </c>
      <c r="G31" s="180" t="s">
        <v>117</v>
      </c>
      <c r="H31" s="181">
        <v>44277</v>
      </c>
      <c r="I31" s="3">
        <v>5</v>
      </c>
      <c r="J31" s="3" t="s">
        <v>118</v>
      </c>
      <c r="K31" s="6" t="s">
        <v>104</v>
      </c>
      <c r="L31" s="6" t="s">
        <v>105</v>
      </c>
      <c r="M31" s="3" t="s">
        <v>114</v>
      </c>
      <c r="N31" s="3" t="s">
        <v>301</v>
      </c>
      <c r="O31" s="3" t="s">
        <v>302</v>
      </c>
      <c r="P31" s="2" t="s">
        <v>303</v>
      </c>
      <c r="Q31" s="187" t="s">
        <v>155</v>
      </c>
      <c r="R31" s="187" t="s">
        <v>501</v>
      </c>
      <c r="S31" s="2" t="s">
        <v>155</v>
      </c>
    </row>
    <row r="32" spans="1:19" s="52" customFormat="1" ht="21.6" customHeight="1" x14ac:dyDescent="0.25">
      <c r="A32" s="116" t="s">
        <v>5425</v>
      </c>
      <c r="B32" s="162" t="s">
        <v>173</v>
      </c>
      <c r="C32" s="57" t="s">
        <v>52</v>
      </c>
      <c r="D32" s="168" t="s">
        <v>113</v>
      </c>
      <c r="E32" s="169">
        <v>45383</v>
      </c>
      <c r="F32" s="59">
        <v>45047</v>
      </c>
      <c r="G32" s="178" t="s">
        <v>135</v>
      </c>
      <c r="H32" s="181">
        <v>45369</v>
      </c>
      <c r="I32" s="49">
        <v>9</v>
      </c>
      <c r="J32" s="49" t="s">
        <v>103</v>
      </c>
      <c r="K32" s="51" t="s">
        <v>104</v>
      </c>
      <c r="L32" s="51" t="s">
        <v>105</v>
      </c>
      <c r="M32" s="49" t="s">
        <v>112</v>
      </c>
      <c r="N32" s="49" t="s">
        <v>345</v>
      </c>
      <c r="O32" s="49" t="s">
        <v>346</v>
      </c>
      <c r="P32" s="47" t="s">
        <v>347</v>
      </c>
      <c r="Q32" s="47" t="s">
        <v>307</v>
      </c>
      <c r="R32" s="47"/>
      <c r="S32" s="47" t="s">
        <v>307</v>
      </c>
    </row>
    <row r="33" spans="1:19" ht="21.6" customHeight="1" x14ac:dyDescent="0.25">
      <c r="A33" s="116" t="s">
        <v>5426</v>
      </c>
      <c r="B33" s="137" t="s">
        <v>5498</v>
      </c>
      <c r="C33" s="192" t="s">
        <v>41</v>
      </c>
      <c r="D33" s="135" t="s">
        <v>115</v>
      </c>
      <c r="E33" s="136">
        <v>44470</v>
      </c>
      <c r="F33" s="136">
        <v>45292</v>
      </c>
      <c r="G33" s="180" t="s">
        <v>136</v>
      </c>
      <c r="H33" s="181">
        <v>44105</v>
      </c>
      <c r="I33" s="3">
        <v>8</v>
      </c>
      <c r="J33" s="3" t="s">
        <v>107</v>
      </c>
      <c r="K33" s="6" t="s">
        <v>106</v>
      </c>
      <c r="L33" s="6" t="s">
        <v>105</v>
      </c>
      <c r="M33" s="3" t="s">
        <v>125</v>
      </c>
      <c r="N33" s="3" t="s">
        <v>308</v>
      </c>
      <c r="O33" s="3" t="s">
        <v>309</v>
      </c>
      <c r="P33" s="2" t="s">
        <v>310</v>
      </c>
      <c r="Q33" s="2" t="s">
        <v>307</v>
      </c>
      <c r="R33" s="2"/>
      <c r="S33" s="2" t="s">
        <v>307</v>
      </c>
    </row>
    <row r="34" spans="1:19" ht="21.6" customHeight="1" x14ac:dyDescent="0.25">
      <c r="A34" s="116" t="s">
        <v>5427</v>
      </c>
      <c r="B34" s="137" t="s">
        <v>162</v>
      </c>
      <c r="C34" s="192" t="s">
        <v>42</v>
      </c>
      <c r="D34" s="135" t="s">
        <v>110</v>
      </c>
      <c r="E34" s="136">
        <v>45200</v>
      </c>
      <c r="F34" s="136">
        <v>45292</v>
      </c>
      <c r="G34" s="180" t="s">
        <v>137</v>
      </c>
      <c r="H34" s="181">
        <v>43336</v>
      </c>
      <c r="I34" s="3">
        <v>8</v>
      </c>
      <c r="J34" s="3" t="s">
        <v>107</v>
      </c>
      <c r="K34" s="6" t="s">
        <v>104</v>
      </c>
      <c r="L34" s="6" t="s">
        <v>105</v>
      </c>
      <c r="M34" s="3" t="s">
        <v>125</v>
      </c>
      <c r="N34" s="3" t="s">
        <v>311</v>
      </c>
      <c r="O34" s="3" t="s">
        <v>312</v>
      </c>
      <c r="P34" s="2" t="s">
        <v>313</v>
      </c>
      <c r="Q34" s="2" t="s">
        <v>307</v>
      </c>
      <c r="R34" s="2"/>
      <c r="S34" s="2" t="s">
        <v>307</v>
      </c>
    </row>
    <row r="35" spans="1:19" ht="21.6" customHeight="1" x14ac:dyDescent="0.25">
      <c r="A35" s="116" t="s">
        <v>5428</v>
      </c>
      <c r="B35" s="137" t="s">
        <v>163</v>
      </c>
      <c r="C35" s="134" t="s">
        <v>43</v>
      </c>
      <c r="D35" s="168" t="s">
        <v>110</v>
      </c>
      <c r="E35" s="169">
        <v>45383</v>
      </c>
      <c r="F35" s="136">
        <v>45292</v>
      </c>
      <c r="G35" s="180" t="s">
        <v>138</v>
      </c>
      <c r="H35" s="181">
        <v>43409</v>
      </c>
      <c r="I35" s="3">
        <v>8</v>
      </c>
      <c r="J35" s="3" t="s">
        <v>107</v>
      </c>
      <c r="K35" s="6" t="s">
        <v>106</v>
      </c>
      <c r="L35" s="6" t="s">
        <v>105</v>
      </c>
      <c r="M35" s="3" t="s">
        <v>125</v>
      </c>
      <c r="N35" s="3" t="s">
        <v>314</v>
      </c>
      <c r="O35" s="3" t="s">
        <v>315</v>
      </c>
      <c r="P35" s="2" t="s">
        <v>316</v>
      </c>
      <c r="Q35" s="2" t="s">
        <v>307</v>
      </c>
      <c r="R35" s="2"/>
      <c r="S35" s="2" t="s">
        <v>307</v>
      </c>
    </row>
    <row r="36" spans="1:19" s="52" customFormat="1" ht="21.6" customHeight="1" x14ac:dyDescent="0.25">
      <c r="A36" s="116" t="s">
        <v>5429</v>
      </c>
      <c r="B36" s="162" t="s">
        <v>317</v>
      </c>
      <c r="C36" s="57" t="s">
        <v>44</v>
      </c>
      <c r="D36" s="58" t="s">
        <v>110</v>
      </c>
      <c r="E36" s="59">
        <v>44652</v>
      </c>
      <c r="F36" s="59">
        <v>45292</v>
      </c>
      <c r="G36" s="178" t="s">
        <v>135</v>
      </c>
      <c r="H36" s="179">
        <v>44280</v>
      </c>
      <c r="I36" s="49">
        <v>9</v>
      </c>
      <c r="J36" s="49" t="s">
        <v>103</v>
      </c>
      <c r="K36" s="51" t="s">
        <v>104</v>
      </c>
      <c r="L36" s="51" t="s">
        <v>105</v>
      </c>
      <c r="M36" s="49" t="s">
        <v>112</v>
      </c>
      <c r="N36" s="49" t="s">
        <v>318</v>
      </c>
      <c r="O36" s="49" t="s">
        <v>319</v>
      </c>
      <c r="P36" s="47" t="s">
        <v>320</v>
      </c>
      <c r="Q36" s="47" t="s">
        <v>164</v>
      </c>
      <c r="R36" s="47"/>
      <c r="S36" s="47" t="s">
        <v>164</v>
      </c>
    </row>
    <row r="37" spans="1:19" ht="21.6" customHeight="1" x14ac:dyDescent="0.25">
      <c r="A37" s="116" t="s">
        <v>5430</v>
      </c>
      <c r="B37" s="137" t="s">
        <v>165</v>
      </c>
      <c r="C37" s="134" t="s">
        <v>45</v>
      </c>
      <c r="D37" s="135" t="s">
        <v>115</v>
      </c>
      <c r="E37" s="136">
        <v>44470</v>
      </c>
      <c r="F37" s="136">
        <v>45292</v>
      </c>
      <c r="G37" s="180" t="s">
        <v>136</v>
      </c>
      <c r="H37" s="181">
        <v>44280</v>
      </c>
      <c r="I37" s="3">
        <v>8</v>
      </c>
      <c r="J37" s="3" t="s">
        <v>107</v>
      </c>
      <c r="K37" s="6" t="s">
        <v>106</v>
      </c>
      <c r="L37" s="6" t="s">
        <v>105</v>
      </c>
      <c r="M37" s="3" t="s">
        <v>125</v>
      </c>
      <c r="N37" s="3" t="s">
        <v>321</v>
      </c>
      <c r="O37" s="3" t="s">
        <v>322</v>
      </c>
      <c r="P37" s="2" t="s">
        <v>323</v>
      </c>
      <c r="Q37" s="2" t="s">
        <v>164</v>
      </c>
      <c r="R37" s="2"/>
      <c r="S37" s="2" t="s">
        <v>164</v>
      </c>
    </row>
    <row r="38" spans="1:19" ht="21.6" customHeight="1" x14ac:dyDescent="0.25">
      <c r="A38" s="116" t="s">
        <v>5431</v>
      </c>
      <c r="B38" s="137" t="s">
        <v>166</v>
      </c>
      <c r="C38" s="134" t="s">
        <v>19</v>
      </c>
      <c r="D38" s="135" t="s">
        <v>110</v>
      </c>
      <c r="E38" s="136">
        <v>44652</v>
      </c>
      <c r="F38" s="136">
        <v>44958</v>
      </c>
      <c r="G38" s="180" t="s">
        <v>137</v>
      </c>
      <c r="H38" s="181">
        <v>44810</v>
      </c>
      <c r="I38" s="3">
        <v>8</v>
      </c>
      <c r="J38" s="3" t="s">
        <v>107</v>
      </c>
      <c r="K38" s="6" t="s">
        <v>106</v>
      </c>
      <c r="L38" s="6" t="s">
        <v>105</v>
      </c>
      <c r="M38" s="3" t="s">
        <v>125</v>
      </c>
      <c r="N38" s="3" t="s">
        <v>324</v>
      </c>
      <c r="O38" s="3" t="s">
        <v>325</v>
      </c>
      <c r="P38" s="2" t="s">
        <v>326</v>
      </c>
      <c r="Q38" s="2" t="s">
        <v>164</v>
      </c>
      <c r="R38" s="2"/>
      <c r="S38" s="2" t="s">
        <v>164</v>
      </c>
    </row>
    <row r="39" spans="1:19" ht="21.6" customHeight="1" x14ac:dyDescent="0.25">
      <c r="A39" s="116" t="s">
        <v>5432</v>
      </c>
      <c r="B39" s="137" t="s">
        <v>167</v>
      </c>
      <c r="C39" s="134" t="s">
        <v>46</v>
      </c>
      <c r="D39" s="135" t="s">
        <v>113</v>
      </c>
      <c r="E39" s="136">
        <v>40817</v>
      </c>
      <c r="F39" s="136">
        <v>44986</v>
      </c>
      <c r="G39" s="180" t="s">
        <v>138</v>
      </c>
      <c r="H39" s="181">
        <v>42732</v>
      </c>
      <c r="I39" s="3">
        <v>8</v>
      </c>
      <c r="J39" s="3" t="s">
        <v>107</v>
      </c>
      <c r="K39" s="6" t="s">
        <v>104</v>
      </c>
      <c r="L39" s="6" t="s">
        <v>105</v>
      </c>
      <c r="M39" s="3" t="s">
        <v>125</v>
      </c>
      <c r="N39" s="3" t="s">
        <v>327</v>
      </c>
      <c r="O39" s="3" t="s">
        <v>328</v>
      </c>
      <c r="P39" s="2" t="s">
        <v>329</v>
      </c>
      <c r="Q39" s="2" t="s">
        <v>164</v>
      </c>
      <c r="R39" s="2"/>
      <c r="S39" s="2" t="s">
        <v>164</v>
      </c>
    </row>
    <row r="40" spans="1:19" ht="21.6" customHeight="1" x14ac:dyDescent="0.25">
      <c r="A40" s="116" t="s">
        <v>5433</v>
      </c>
      <c r="B40" s="137" t="s">
        <v>330</v>
      </c>
      <c r="C40" s="192" t="s">
        <v>47</v>
      </c>
      <c r="D40" s="135" t="s">
        <v>115</v>
      </c>
      <c r="E40" s="136">
        <v>44470</v>
      </c>
      <c r="F40" s="136">
        <v>44927</v>
      </c>
      <c r="G40" s="180" t="s">
        <v>134</v>
      </c>
      <c r="H40" s="181">
        <v>44200</v>
      </c>
      <c r="I40" s="3">
        <v>8</v>
      </c>
      <c r="J40" s="3" t="s">
        <v>107</v>
      </c>
      <c r="K40" s="6" t="s">
        <v>106</v>
      </c>
      <c r="L40" s="6" t="s">
        <v>105</v>
      </c>
      <c r="M40" s="3" t="s">
        <v>125</v>
      </c>
      <c r="N40" s="3" t="s">
        <v>331</v>
      </c>
      <c r="O40" s="3">
        <v>81270378378</v>
      </c>
      <c r="P40" s="2" t="s">
        <v>332</v>
      </c>
      <c r="Q40" s="2" t="s">
        <v>164</v>
      </c>
      <c r="R40" s="2"/>
      <c r="S40" s="2" t="s">
        <v>164</v>
      </c>
    </row>
    <row r="41" spans="1:19" s="52" customFormat="1" ht="21.6" customHeight="1" x14ac:dyDescent="0.25">
      <c r="A41" s="116" t="s">
        <v>5434</v>
      </c>
      <c r="B41" s="162" t="s">
        <v>168</v>
      </c>
      <c r="C41" s="57" t="s">
        <v>48</v>
      </c>
      <c r="D41" s="58" t="s">
        <v>113</v>
      </c>
      <c r="E41" s="59">
        <v>45200</v>
      </c>
      <c r="F41" s="59">
        <v>45292</v>
      </c>
      <c r="G41" s="178" t="s">
        <v>135</v>
      </c>
      <c r="H41" s="179">
        <v>44130</v>
      </c>
      <c r="I41" s="49">
        <v>9</v>
      </c>
      <c r="J41" s="49" t="s">
        <v>107</v>
      </c>
      <c r="K41" s="51" t="s">
        <v>104</v>
      </c>
      <c r="L41" s="51" t="s">
        <v>105</v>
      </c>
      <c r="M41" s="49" t="s">
        <v>112</v>
      </c>
      <c r="N41" s="49" t="s">
        <v>333</v>
      </c>
      <c r="O41" s="49" t="s">
        <v>334</v>
      </c>
      <c r="P41" s="47" t="s">
        <v>335</v>
      </c>
      <c r="Q41" s="47" t="s">
        <v>169</v>
      </c>
      <c r="R41" s="47"/>
      <c r="S41" s="47" t="s">
        <v>169</v>
      </c>
    </row>
    <row r="42" spans="1:19" ht="21.6" customHeight="1" x14ac:dyDescent="0.25">
      <c r="A42" s="116" t="s">
        <v>5435</v>
      </c>
      <c r="B42" s="137" t="s">
        <v>171</v>
      </c>
      <c r="C42" s="134" t="s">
        <v>50</v>
      </c>
      <c r="D42" s="135" t="s">
        <v>113</v>
      </c>
      <c r="E42" s="136">
        <v>43556</v>
      </c>
      <c r="F42" s="136">
        <v>44958</v>
      </c>
      <c r="G42" s="180" t="s">
        <v>138</v>
      </c>
      <c r="H42" s="181">
        <v>44231</v>
      </c>
      <c r="I42" s="3">
        <v>8</v>
      </c>
      <c r="J42" s="3" t="s">
        <v>107</v>
      </c>
      <c r="K42" s="6" t="s">
        <v>106</v>
      </c>
      <c r="L42" s="6" t="s">
        <v>105</v>
      </c>
      <c r="M42" s="3" t="s">
        <v>125</v>
      </c>
      <c r="N42" s="3" t="s">
        <v>339</v>
      </c>
      <c r="O42" s="3" t="s">
        <v>340</v>
      </c>
      <c r="P42" s="2" t="s">
        <v>341</v>
      </c>
      <c r="Q42" s="2" t="s">
        <v>169</v>
      </c>
      <c r="R42" s="2"/>
      <c r="S42" s="2" t="s">
        <v>169</v>
      </c>
    </row>
    <row r="43" spans="1:19" ht="21.6" customHeight="1" x14ac:dyDescent="0.25">
      <c r="A43" s="116" t="s">
        <v>5436</v>
      </c>
      <c r="B43" s="137" t="s">
        <v>172</v>
      </c>
      <c r="C43" s="134" t="s">
        <v>51</v>
      </c>
      <c r="D43" s="135" t="s">
        <v>115</v>
      </c>
      <c r="E43" s="136">
        <v>44652</v>
      </c>
      <c r="F43" s="136">
        <v>45413</v>
      </c>
      <c r="G43" s="180" t="s">
        <v>134</v>
      </c>
      <c r="H43" s="181">
        <v>44470</v>
      </c>
      <c r="I43" s="3">
        <v>8</v>
      </c>
      <c r="J43" s="3" t="s">
        <v>107</v>
      </c>
      <c r="K43" s="6" t="s">
        <v>104</v>
      </c>
      <c r="L43" s="6" t="s">
        <v>105</v>
      </c>
      <c r="M43" s="3" t="s">
        <v>125</v>
      </c>
      <c r="N43" s="3" t="s">
        <v>342</v>
      </c>
      <c r="O43" s="3" t="s">
        <v>343</v>
      </c>
      <c r="P43" s="2" t="s">
        <v>344</v>
      </c>
      <c r="Q43" s="2" t="s">
        <v>169</v>
      </c>
      <c r="R43" s="2"/>
      <c r="S43" s="2" t="s">
        <v>169</v>
      </c>
    </row>
    <row r="44" spans="1:19" s="52" customFormat="1" ht="21.6" customHeight="1" x14ac:dyDescent="0.25">
      <c r="A44" s="116" t="s">
        <v>5437</v>
      </c>
      <c r="B44" s="162" t="s">
        <v>5202</v>
      </c>
      <c r="C44" s="57" t="s">
        <v>5203</v>
      </c>
      <c r="D44" s="58" t="s">
        <v>113</v>
      </c>
      <c r="E44" s="59">
        <v>45017</v>
      </c>
      <c r="F44" s="59">
        <v>44927</v>
      </c>
      <c r="G44" s="178" t="s">
        <v>135</v>
      </c>
      <c r="H44" s="179">
        <v>45369</v>
      </c>
      <c r="I44" s="49">
        <v>9</v>
      </c>
      <c r="J44" s="49" t="s">
        <v>107</v>
      </c>
      <c r="K44" s="51" t="s">
        <v>104</v>
      </c>
      <c r="L44" s="51" t="s">
        <v>105</v>
      </c>
      <c r="M44" s="49" t="s">
        <v>112</v>
      </c>
      <c r="N44" s="49" t="s">
        <v>5204</v>
      </c>
      <c r="O44" s="49" t="s">
        <v>5205</v>
      </c>
      <c r="P44" s="47" t="s">
        <v>5206</v>
      </c>
      <c r="Q44" s="47" t="s">
        <v>348</v>
      </c>
      <c r="R44" s="47"/>
      <c r="S44" s="47" t="s">
        <v>348</v>
      </c>
    </row>
    <row r="45" spans="1:19" ht="21.6" customHeight="1" x14ac:dyDescent="0.25">
      <c r="A45" s="116" t="s">
        <v>5438</v>
      </c>
      <c r="B45" s="137" t="s">
        <v>174</v>
      </c>
      <c r="C45" s="134" t="s">
        <v>53</v>
      </c>
      <c r="D45" s="135" t="s">
        <v>110</v>
      </c>
      <c r="E45" s="136">
        <v>41548</v>
      </c>
      <c r="F45" s="136">
        <v>44986</v>
      </c>
      <c r="G45" s="180" t="s">
        <v>136</v>
      </c>
      <c r="H45" s="181">
        <v>42732</v>
      </c>
      <c r="I45" s="3">
        <v>8</v>
      </c>
      <c r="J45" s="3" t="s">
        <v>118</v>
      </c>
      <c r="K45" s="6" t="s">
        <v>104</v>
      </c>
      <c r="L45" s="6" t="s">
        <v>105</v>
      </c>
      <c r="M45" s="3" t="s">
        <v>125</v>
      </c>
      <c r="N45" s="3" t="s">
        <v>349</v>
      </c>
      <c r="O45" s="3" t="s">
        <v>350</v>
      </c>
      <c r="P45" s="2" t="s">
        <v>351</v>
      </c>
      <c r="Q45" s="2" t="s">
        <v>348</v>
      </c>
      <c r="R45" s="2"/>
      <c r="S45" s="2" t="s">
        <v>348</v>
      </c>
    </row>
    <row r="46" spans="1:19" ht="21.6" customHeight="1" x14ac:dyDescent="0.25">
      <c r="A46" s="116" t="s">
        <v>5439</v>
      </c>
      <c r="B46" s="137" t="s">
        <v>175</v>
      </c>
      <c r="C46" s="134" t="s">
        <v>54</v>
      </c>
      <c r="D46" s="135" t="s">
        <v>113</v>
      </c>
      <c r="E46" s="136">
        <v>42461</v>
      </c>
      <c r="F46" s="136">
        <v>45383</v>
      </c>
      <c r="G46" s="180" t="s">
        <v>138</v>
      </c>
      <c r="H46" s="181">
        <v>42732</v>
      </c>
      <c r="I46" s="3">
        <v>8</v>
      </c>
      <c r="J46" s="3" t="s">
        <v>107</v>
      </c>
      <c r="K46" s="6" t="s">
        <v>104</v>
      </c>
      <c r="L46" s="6" t="s">
        <v>105</v>
      </c>
      <c r="M46" s="3" t="s">
        <v>125</v>
      </c>
      <c r="N46" s="3" t="s">
        <v>352</v>
      </c>
      <c r="O46" s="3" t="s">
        <v>353</v>
      </c>
      <c r="P46" s="2" t="s">
        <v>354</v>
      </c>
      <c r="Q46" s="2" t="s">
        <v>348</v>
      </c>
      <c r="R46" s="2"/>
      <c r="S46" s="2" t="s">
        <v>348</v>
      </c>
    </row>
    <row r="47" spans="1:19" ht="21.6" customHeight="1" x14ac:dyDescent="0.25">
      <c r="A47" s="116" t="s">
        <v>5440</v>
      </c>
      <c r="B47" s="137" t="s">
        <v>176</v>
      </c>
      <c r="C47" s="134" t="s">
        <v>17</v>
      </c>
      <c r="D47" s="135" t="s">
        <v>115</v>
      </c>
      <c r="E47" s="136">
        <v>45200</v>
      </c>
      <c r="F47" s="136">
        <v>45505</v>
      </c>
      <c r="G47" s="180" t="s">
        <v>134</v>
      </c>
      <c r="H47" s="181">
        <v>44810</v>
      </c>
      <c r="I47" s="3">
        <v>8</v>
      </c>
      <c r="J47" s="3" t="s">
        <v>107</v>
      </c>
      <c r="K47" s="6" t="s">
        <v>106</v>
      </c>
      <c r="L47" s="6" t="s">
        <v>105</v>
      </c>
      <c r="M47" s="3" t="s">
        <v>125</v>
      </c>
      <c r="N47" s="3" t="s">
        <v>355</v>
      </c>
      <c r="O47" s="3" t="s">
        <v>356</v>
      </c>
      <c r="P47" s="2" t="s">
        <v>357</v>
      </c>
      <c r="Q47" s="2" t="s">
        <v>348</v>
      </c>
      <c r="R47" s="2"/>
      <c r="S47" s="2" t="s">
        <v>348</v>
      </c>
    </row>
    <row r="48" spans="1:19" s="52" customFormat="1" ht="21.6" customHeight="1" x14ac:dyDescent="0.25">
      <c r="A48" s="116" t="s">
        <v>5441</v>
      </c>
      <c r="B48" s="162" t="s">
        <v>160</v>
      </c>
      <c r="C48" s="57" t="s">
        <v>40</v>
      </c>
      <c r="D48" s="58" t="s">
        <v>113</v>
      </c>
      <c r="E48" s="59">
        <v>45200</v>
      </c>
      <c r="F48" s="59">
        <v>44927</v>
      </c>
      <c r="G48" s="178" t="s">
        <v>135</v>
      </c>
      <c r="H48" s="181">
        <v>45369</v>
      </c>
      <c r="I48" s="49">
        <v>9</v>
      </c>
      <c r="J48" s="49" t="s">
        <v>103</v>
      </c>
      <c r="K48" s="51" t="s">
        <v>104</v>
      </c>
      <c r="L48" s="51" t="s">
        <v>105</v>
      </c>
      <c r="M48" s="49" t="s">
        <v>112</v>
      </c>
      <c r="N48" s="49" t="s">
        <v>304</v>
      </c>
      <c r="O48" s="49" t="s">
        <v>305</v>
      </c>
      <c r="P48" s="47" t="s">
        <v>306</v>
      </c>
      <c r="Q48" s="47" t="s">
        <v>178</v>
      </c>
      <c r="R48" s="47"/>
      <c r="S48" s="47" t="s">
        <v>178</v>
      </c>
    </row>
    <row r="49" spans="1:19" ht="21.6" customHeight="1" x14ac:dyDescent="0.25">
      <c r="A49" s="116" t="s">
        <v>5442</v>
      </c>
      <c r="B49" s="137" t="s">
        <v>156</v>
      </c>
      <c r="C49" s="192" t="s">
        <v>36</v>
      </c>
      <c r="D49" s="135" t="s">
        <v>113</v>
      </c>
      <c r="E49" s="136">
        <v>45444</v>
      </c>
      <c r="F49" s="136">
        <v>45505</v>
      </c>
      <c r="G49" s="180" t="s">
        <v>136</v>
      </c>
      <c r="H49" s="181">
        <v>45369</v>
      </c>
      <c r="I49" s="3">
        <v>8</v>
      </c>
      <c r="J49" s="3" t="s">
        <v>107</v>
      </c>
      <c r="K49" s="6" t="s">
        <v>104</v>
      </c>
      <c r="L49" s="6" t="s">
        <v>105</v>
      </c>
      <c r="M49" s="3" t="s">
        <v>125</v>
      </c>
      <c r="N49" s="3" t="s">
        <v>292</v>
      </c>
      <c r="O49" s="3" t="s">
        <v>293</v>
      </c>
      <c r="P49" s="2" t="s">
        <v>294</v>
      </c>
      <c r="Q49" s="2" t="s">
        <v>178</v>
      </c>
      <c r="R49" s="2"/>
      <c r="S49" s="2" t="s">
        <v>178</v>
      </c>
    </row>
    <row r="50" spans="1:19" ht="21.6" customHeight="1" x14ac:dyDescent="0.25">
      <c r="A50" s="116" t="s">
        <v>5443</v>
      </c>
      <c r="B50" s="137" t="s">
        <v>181</v>
      </c>
      <c r="C50" s="134" t="s">
        <v>57</v>
      </c>
      <c r="D50" s="135" t="s">
        <v>113</v>
      </c>
      <c r="E50" s="136">
        <v>43922</v>
      </c>
      <c r="F50" s="136">
        <v>44958</v>
      </c>
      <c r="G50" s="180" t="s">
        <v>138</v>
      </c>
      <c r="H50" s="181">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16" t="s">
        <v>5444</v>
      </c>
      <c r="B51" s="137" t="s">
        <v>182</v>
      </c>
      <c r="C51" s="192" t="s">
        <v>58</v>
      </c>
      <c r="D51" s="135" t="s">
        <v>110</v>
      </c>
      <c r="E51" s="136">
        <v>45017</v>
      </c>
      <c r="F51" s="136">
        <v>45047</v>
      </c>
      <c r="G51" s="180" t="s">
        <v>134</v>
      </c>
      <c r="H51" s="181">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116" t="s">
        <v>5445</v>
      </c>
      <c r="B52" s="162" t="s">
        <v>183</v>
      </c>
      <c r="C52" s="57" t="s">
        <v>59</v>
      </c>
      <c r="D52" s="58" t="s">
        <v>113</v>
      </c>
      <c r="E52" s="59">
        <v>44105</v>
      </c>
      <c r="F52" s="59">
        <v>45292</v>
      </c>
      <c r="G52" s="178" t="s">
        <v>135</v>
      </c>
      <c r="H52" s="179">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16" t="s">
        <v>5446</v>
      </c>
      <c r="B53" s="137" t="s">
        <v>184</v>
      </c>
      <c r="C53" s="134" t="s">
        <v>60</v>
      </c>
      <c r="D53" s="135" t="s">
        <v>113</v>
      </c>
      <c r="E53" s="136">
        <v>44652</v>
      </c>
      <c r="F53" s="136">
        <v>45292</v>
      </c>
      <c r="G53" s="180" t="s">
        <v>136</v>
      </c>
      <c r="H53" s="181">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16" t="s">
        <v>5447</v>
      </c>
      <c r="B54" s="137" t="s">
        <v>185</v>
      </c>
      <c r="C54" s="134" t="s">
        <v>61</v>
      </c>
      <c r="D54" s="135" t="s">
        <v>113</v>
      </c>
      <c r="E54" s="136">
        <v>44652</v>
      </c>
      <c r="F54" s="136">
        <v>45292</v>
      </c>
      <c r="G54" s="180" t="s">
        <v>137</v>
      </c>
      <c r="H54" s="181">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16" t="s">
        <v>5448</v>
      </c>
      <c r="B55" s="137" t="s">
        <v>186</v>
      </c>
      <c r="C55" s="192" t="s">
        <v>62</v>
      </c>
      <c r="D55" s="135" t="s">
        <v>113</v>
      </c>
      <c r="E55" s="136">
        <v>44835</v>
      </c>
      <c r="F55" s="136">
        <v>44986</v>
      </c>
      <c r="G55" s="180" t="s">
        <v>138</v>
      </c>
      <c r="H55" s="181">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16" t="s">
        <v>5449</v>
      </c>
      <c r="B56" s="137" t="s">
        <v>198</v>
      </c>
      <c r="C56" s="192" t="s">
        <v>72</v>
      </c>
      <c r="D56" s="135" t="s">
        <v>113</v>
      </c>
      <c r="E56" s="136">
        <v>45444</v>
      </c>
      <c r="F56" s="136">
        <v>45292</v>
      </c>
      <c r="G56" s="180" t="s">
        <v>134</v>
      </c>
      <c r="H56" s="181">
        <v>45369</v>
      </c>
      <c r="I56" s="3">
        <v>8</v>
      </c>
      <c r="J56" s="3" t="s">
        <v>107</v>
      </c>
      <c r="K56" s="6" t="s">
        <v>106</v>
      </c>
      <c r="L56" s="6" t="s">
        <v>105</v>
      </c>
      <c r="M56" s="3" t="s">
        <v>125</v>
      </c>
      <c r="N56" s="3" t="s">
        <v>413</v>
      </c>
      <c r="O56" s="3" t="s">
        <v>414</v>
      </c>
      <c r="P56" s="2" t="s">
        <v>415</v>
      </c>
      <c r="Q56" s="2" t="s">
        <v>375</v>
      </c>
      <c r="R56" s="2"/>
      <c r="S56" s="2" t="s">
        <v>375</v>
      </c>
    </row>
    <row r="57" spans="1:19" s="52" customFormat="1" ht="21.6" customHeight="1" x14ac:dyDescent="0.25">
      <c r="A57" s="116" t="s">
        <v>5450</v>
      </c>
      <c r="B57" s="162" t="s">
        <v>5296</v>
      </c>
      <c r="C57" s="57" t="s">
        <v>5297</v>
      </c>
      <c r="D57" s="58" t="s">
        <v>110</v>
      </c>
      <c r="E57" s="59">
        <v>44105</v>
      </c>
      <c r="F57" s="59">
        <v>45444</v>
      </c>
      <c r="G57" s="178" t="s">
        <v>135</v>
      </c>
      <c r="H57" s="179">
        <v>45369</v>
      </c>
      <c r="I57" s="49">
        <v>9</v>
      </c>
      <c r="J57" s="49" t="s">
        <v>111</v>
      </c>
      <c r="K57" s="51" t="s">
        <v>104</v>
      </c>
      <c r="L57" s="51" t="s">
        <v>105</v>
      </c>
      <c r="M57" s="49" t="s">
        <v>112</v>
      </c>
      <c r="N57" s="49" t="s">
        <v>5298</v>
      </c>
      <c r="O57" s="49" t="s">
        <v>5299</v>
      </c>
      <c r="P57" s="47" t="s">
        <v>5300</v>
      </c>
      <c r="Q57" s="47" t="s">
        <v>189</v>
      </c>
      <c r="R57" s="47"/>
      <c r="S57" s="47" t="s">
        <v>189</v>
      </c>
    </row>
    <row r="58" spans="1:19" ht="21.6" customHeight="1" x14ac:dyDescent="0.25">
      <c r="A58" s="116" t="s">
        <v>5451</v>
      </c>
      <c r="B58" s="137" t="s">
        <v>190</v>
      </c>
      <c r="C58" s="134" t="s">
        <v>65</v>
      </c>
      <c r="D58" s="135" t="s">
        <v>113</v>
      </c>
      <c r="E58" s="136">
        <v>43556</v>
      </c>
      <c r="F58" s="136">
        <v>45383</v>
      </c>
      <c r="G58" s="180" t="s">
        <v>136</v>
      </c>
      <c r="H58" s="181">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16" t="s">
        <v>5452</v>
      </c>
      <c r="B59" s="137" t="s">
        <v>191</v>
      </c>
      <c r="C59" s="192" t="s">
        <v>66</v>
      </c>
      <c r="D59" s="135" t="s">
        <v>110</v>
      </c>
      <c r="E59" s="136">
        <v>45017</v>
      </c>
      <c r="F59" s="136">
        <v>44927</v>
      </c>
      <c r="G59" s="180" t="s">
        <v>137</v>
      </c>
      <c r="H59" s="181">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16" t="s">
        <v>5453</v>
      </c>
      <c r="B60" s="137" t="s">
        <v>192</v>
      </c>
      <c r="C60" s="192" t="s">
        <v>67</v>
      </c>
      <c r="D60" s="135" t="s">
        <v>113</v>
      </c>
      <c r="E60" s="136">
        <v>43922</v>
      </c>
      <c r="F60" s="136">
        <v>45017</v>
      </c>
      <c r="G60" s="180" t="s">
        <v>138</v>
      </c>
      <c r="H60" s="181">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116" t="s">
        <v>5454</v>
      </c>
      <c r="B61" s="162" t="s">
        <v>400</v>
      </c>
      <c r="C61" s="57" t="s">
        <v>68</v>
      </c>
      <c r="D61" s="58" t="s">
        <v>110</v>
      </c>
      <c r="E61" s="59">
        <v>44652</v>
      </c>
      <c r="F61" s="59">
        <v>45292</v>
      </c>
      <c r="G61" s="178" t="s">
        <v>135</v>
      </c>
      <c r="H61" s="181">
        <v>45369</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16" t="s">
        <v>5455</v>
      </c>
      <c r="B62" s="137" t="s">
        <v>194</v>
      </c>
      <c r="C62" s="134" t="s">
        <v>69</v>
      </c>
      <c r="D62" s="135" t="s">
        <v>113</v>
      </c>
      <c r="E62" s="136">
        <v>44652</v>
      </c>
      <c r="F62" s="136">
        <v>45292</v>
      </c>
      <c r="G62" s="180" t="s">
        <v>137</v>
      </c>
      <c r="H62" s="181">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16" t="s">
        <v>5456</v>
      </c>
      <c r="B63" s="137" t="s">
        <v>195</v>
      </c>
      <c r="C63" s="134" t="s">
        <v>70</v>
      </c>
      <c r="D63" s="135" t="s">
        <v>113</v>
      </c>
      <c r="E63" s="136">
        <v>44652</v>
      </c>
      <c r="F63" s="136">
        <v>45292</v>
      </c>
      <c r="G63" s="180" t="s">
        <v>134</v>
      </c>
      <c r="H63" s="181">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116" t="s">
        <v>5457</v>
      </c>
      <c r="B64" s="162" t="s">
        <v>196</v>
      </c>
      <c r="C64" s="57" t="s">
        <v>71</v>
      </c>
      <c r="D64" s="58" t="s">
        <v>110</v>
      </c>
      <c r="E64" s="59">
        <v>45017</v>
      </c>
      <c r="F64" s="59">
        <v>45352</v>
      </c>
      <c r="G64" s="178" t="s">
        <v>135</v>
      </c>
      <c r="H64" s="179">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16" t="s">
        <v>5458</v>
      </c>
      <c r="B65" s="137" t="s">
        <v>187</v>
      </c>
      <c r="C65" s="134" t="s">
        <v>63</v>
      </c>
      <c r="D65" s="135" t="s">
        <v>113</v>
      </c>
      <c r="E65" s="136">
        <v>44652</v>
      </c>
      <c r="F65" s="136">
        <v>45413</v>
      </c>
      <c r="G65" s="180" t="s">
        <v>136</v>
      </c>
      <c r="H65" s="181">
        <v>45369</v>
      </c>
      <c r="I65" s="3">
        <v>8</v>
      </c>
      <c r="J65" s="49" t="s">
        <v>103</v>
      </c>
      <c r="K65" s="6" t="s">
        <v>106</v>
      </c>
      <c r="L65" s="6" t="s">
        <v>105</v>
      </c>
      <c r="M65" s="3" t="s">
        <v>125</v>
      </c>
      <c r="N65" s="3" t="s">
        <v>385</v>
      </c>
      <c r="O65" s="3" t="s">
        <v>386</v>
      </c>
      <c r="P65" s="2" t="s">
        <v>387</v>
      </c>
      <c r="Q65" s="2" t="s">
        <v>375</v>
      </c>
      <c r="R65" s="2"/>
      <c r="S65" s="2" t="s">
        <v>197</v>
      </c>
    </row>
    <row r="66" spans="1:19" ht="21.6" customHeight="1" x14ac:dyDescent="0.25">
      <c r="A66" s="116" t="s">
        <v>5459</v>
      </c>
      <c r="B66" s="137" t="s">
        <v>201</v>
      </c>
      <c r="C66" s="192" t="s">
        <v>75</v>
      </c>
      <c r="D66" s="135" t="s">
        <v>113</v>
      </c>
      <c r="E66" s="136">
        <v>44835</v>
      </c>
      <c r="F66" s="59">
        <v>45474</v>
      </c>
      <c r="G66" s="180" t="s">
        <v>134</v>
      </c>
      <c r="H66" s="181">
        <v>43118</v>
      </c>
      <c r="I66" s="3">
        <v>8</v>
      </c>
      <c r="J66" s="3" t="s">
        <v>107</v>
      </c>
      <c r="K66" s="6" t="s">
        <v>106</v>
      </c>
      <c r="L66" s="6" t="s">
        <v>105</v>
      </c>
      <c r="M66" s="3" t="s">
        <v>125</v>
      </c>
      <c r="N66" s="3" t="s">
        <v>422</v>
      </c>
      <c r="O66" s="3" t="s">
        <v>423</v>
      </c>
      <c r="P66" s="2" t="s">
        <v>424</v>
      </c>
      <c r="Q66" s="2" t="s">
        <v>197</v>
      </c>
      <c r="R66" s="2"/>
      <c r="S66" s="2" t="s">
        <v>197</v>
      </c>
    </row>
    <row r="67" spans="1:19" s="52" customFormat="1" ht="21.6" customHeight="1" x14ac:dyDescent="0.25">
      <c r="A67" s="116" t="s">
        <v>5460</v>
      </c>
      <c r="B67" s="162" t="s">
        <v>216</v>
      </c>
      <c r="C67" s="57" t="s">
        <v>87</v>
      </c>
      <c r="D67" s="58" t="s">
        <v>110</v>
      </c>
      <c r="E67" s="203">
        <v>44287</v>
      </c>
      <c r="F67" s="59">
        <v>45383</v>
      </c>
      <c r="G67" s="178" t="s">
        <v>135</v>
      </c>
      <c r="H67" s="181">
        <v>45369</v>
      </c>
      <c r="I67" s="49">
        <v>9</v>
      </c>
      <c r="J67" s="49" t="s">
        <v>107</v>
      </c>
      <c r="K67" s="51" t="s">
        <v>104</v>
      </c>
      <c r="L67" s="51" t="s">
        <v>105</v>
      </c>
      <c r="M67" s="49" t="s">
        <v>112</v>
      </c>
      <c r="N67" s="49" t="s">
        <v>460</v>
      </c>
      <c r="O67" s="49" t="s">
        <v>461</v>
      </c>
      <c r="P67" s="47" t="s">
        <v>462</v>
      </c>
      <c r="Q67" s="47" t="s">
        <v>428</v>
      </c>
      <c r="R67" s="47"/>
      <c r="S67" s="47" t="s">
        <v>428</v>
      </c>
    </row>
    <row r="68" spans="1:19" ht="21.6" customHeight="1" x14ac:dyDescent="0.25">
      <c r="A68" s="116" t="s">
        <v>5461</v>
      </c>
      <c r="B68" s="137" t="s">
        <v>203</v>
      </c>
      <c r="C68" s="192" t="s">
        <v>77</v>
      </c>
      <c r="D68" s="168" t="s">
        <v>110</v>
      </c>
      <c r="E68" s="169">
        <v>45383</v>
      </c>
      <c r="F68" s="136">
        <v>45261</v>
      </c>
      <c r="G68" s="180" t="s">
        <v>136</v>
      </c>
      <c r="H68" s="181">
        <v>44711</v>
      </c>
      <c r="I68" s="3">
        <v>8</v>
      </c>
      <c r="J68" s="3" t="s">
        <v>111</v>
      </c>
      <c r="K68" s="6" t="s">
        <v>106</v>
      </c>
      <c r="L68" s="6" t="s">
        <v>105</v>
      </c>
      <c r="M68" s="3" t="s">
        <v>125</v>
      </c>
      <c r="N68" s="3" t="s">
        <v>429</v>
      </c>
      <c r="O68" s="3" t="s">
        <v>430</v>
      </c>
      <c r="P68" s="2" t="s">
        <v>431</v>
      </c>
      <c r="Q68" s="2" t="s">
        <v>428</v>
      </c>
      <c r="R68" s="2"/>
      <c r="S68" s="2" t="s">
        <v>428</v>
      </c>
    </row>
    <row r="69" spans="1:19" ht="21.6" customHeight="1" x14ac:dyDescent="0.25">
      <c r="A69" s="116" t="s">
        <v>5462</v>
      </c>
      <c r="B69" s="137" t="s">
        <v>204</v>
      </c>
      <c r="C69" s="192" t="s">
        <v>78</v>
      </c>
      <c r="D69" s="135" t="s">
        <v>115</v>
      </c>
      <c r="E69" s="136">
        <v>44652</v>
      </c>
      <c r="F69" s="136">
        <v>45292</v>
      </c>
      <c r="G69" s="180" t="s">
        <v>137</v>
      </c>
      <c r="H69" s="181">
        <v>44130</v>
      </c>
      <c r="I69" s="3">
        <v>8</v>
      </c>
      <c r="J69" s="3" t="s">
        <v>120</v>
      </c>
      <c r="K69" s="6" t="s">
        <v>106</v>
      </c>
      <c r="L69" s="6" t="s">
        <v>105</v>
      </c>
      <c r="M69" s="3" t="s">
        <v>125</v>
      </c>
      <c r="N69" s="3" t="s">
        <v>432</v>
      </c>
      <c r="O69" s="3" t="s">
        <v>433</v>
      </c>
      <c r="P69" s="2" t="s">
        <v>434</v>
      </c>
      <c r="Q69" s="2" t="s">
        <v>428</v>
      </c>
      <c r="R69" s="2"/>
      <c r="S69" s="2" t="s">
        <v>428</v>
      </c>
    </row>
    <row r="70" spans="1:19" ht="21.6" customHeight="1" x14ac:dyDescent="0.25">
      <c r="A70" s="116" t="s">
        <v>5463</v>
      </c>
      <c r="B70" s="137" t="s">
        <v>206</v>
      </c>
      <c r="C70" s="192" t="s">
        <v>80</v>
      </c>
      <c r="D70" s="135" t="s">
        <v>110</v>
      </c>
      <c r="E70" s="136">
        <v>45017</v>
      </c>
      <c r="F70" s="136">
        <v>45566</v>
      </c>
      <c r="G70" s="180" t="s">
        <v>134</v>
      </c>
      <c r="H70" s="181">
        <v>44351</v>
      </c>
      <c r="I70" s="3">
        <v>8</v>
      </c>
      <c r="J70" s="3" t="s">
        <v>107</v>
      </c>
      <c r="K70" s="6" t="s">
        <v>106</v>
      </c>
      <c r="L70" s="6" t="s">
        <v>105</v>
      </c>
      <c r="M70" s="3" t="s">
        <v>125</v>
      </c>
      <c r="N70" s="3" t="s">
        <v>438</v>
      </c>
      <c r="O70" s="3" t="s">
        <v>439</v>
      </c>
      <c r="P70" s="2" t="s">
        <v>440</v>
      </c>
      <c r="Q70" s="2" t="s">
        <v>428</v>
      </c>
      <c r="R70" s="2"/>
      <c r="S70" s="2" t="s">
        <v>428</v>
      </c>
    </row>
    <row r="71" spans="1:19" s="52" customFormat="1" ht="21.6" customHeight="1" x14ac:dyDescent="0.25">
      <c r="A71" s="116" t="s">
        <v>5464</v>
      </c>
      <c r="B71" s="197" t="s">
        <v>207</v>
      </c>
      <c r="C71" s="57" t="s">
        <v>20</v>
      </c>
      <c r="D71" s="58" t="s">
        <v>115</v>
      </c>
      <c r="E71" s="59">
        <v>44652</v>
      </c>
      <c r="F71" s="59">
        <v>45292</v>
      </c>
      <c r="G71" s="178" t="s">
        <v>135</v>
      </c>
      <c r="H71" s="179">
        <v>44816</v>
      </c>
      <c r="I71" s="49">
        <v>9</v>
      </c>
      <c r="J71" s="49" t="s">
        <v>120</v>
      </c>
      <c r="K71" s="51" t="s">
        <v>104</v>
      </c>
      <c r="L71" s="51" t="s">
        <v>105</v>
      </c>
      <c r="M71" s="49" t="s">
        <v>112</v>
      </c>
      <c r="N71" s="49" t="s">
        <v>441</v>
      </c>
      <c r="O71" s="49" t="s">
        <v>442</v>
      </c>
      <c r="P71" s="47" t="s">
        <v>443</v>
      </c>
      <c r="Q71" s="47" t="s">
        <v>208</v>
      </c>
      <c r="R71" s="47"/>
      <c r="S71" s="47" t="s">
        <v>208</v>
      </c>
    </row>
    <row r="72" spans="1:19" ht="21.6" customHeight="1" x14ac:dyDescent="0.25">
      <c r="A72" s="116" t="s">
        <v>5465</v>
      </c>
      <c r="B72" s="137" t="s">
        <v>209</v>
      </c>
      <c r="C72" s="192" t="s">
        <v>81</v>
      </c>
      <c r="D72" s="135" t="s">
        <v>115</v>
      </c>
      <c r="E72" s="202">
        <v>44287</v>
      </c>
      <c r="F72" s="136">
        <v>45292</v>
      </c>
      <c r="G72" s="180" t="s">
        <v>136</v>
      </c>
      <c r="H72" s="181">
        <v>44470</v>
      </c>
      <c r="I72" s="3">
        <v>8</v>
      </c>
      <c r="J72" s="3" t="s">
        <v>107</v>
      </c>
      <c r="K72" s="6" t="s">
        <v>104</v>
      </c>
      <c r="L72" s="6" t="s">
        <v>105</v>
      </c>
      <c r="M72" s="3" t="s">
        <v>125</v>
      </c>
      <c r="N72" s="3" t="s">
        <v>444</v>
      </c>
      <c r="O72" s="3" t="s">
        <v>445</v>
      </c>
      <c r="P72" s="2" t="s">
        <v>446</v>
      </c>
      <c r="Q72" s="2" t="s">
        <v>208</v>
      </c>
      <c r="R72" s="2"/>
      <c r="S72" s="2" t="s">
        <v>208</v>
      </c>
    </row>
    <row r="73" spans="1:19" ht="21.6" customHeight="1" x14ac:dyDescent="0.25">
      <c r="A73" s="116" t="s">
        <v>5466</v>
      </c>
      <c r="B73" s="137" t="s">
        <v>210</v>
      </c>
      <c r="C73" s="134" t="s">
        <v>82</v>
      </c>
      <c r="D73" s="135" t="s">
        <v>113</v>
      </c>
      <c r="E73" s="136">
        <v>41913</v>
      </c>
      <c r="F73" s="136">
        <v>45352</v>
      </c>
      <c r="G73" s="180" t="s">
        <v>138</v>
      </c>
      <c r="H73" s="181">
        <v>44711</v>
      </c>
      <c r="I73" s="3">
        <v>8</v>
      </c>
      <c r="J73" s="3" t="s">
        <v>107</v>
      </c>
      <c r="K73" s="6" t="s">
        <v>106</v>
      </c>
      <c r="L73" s="6" t="s">
        <v>105</v>
      </c>
      <c r="M73" s="3" t="s">
        <v>125</v>
      </c>
      <c r="N73" s="3" t="s">
        <v>447</v>
      </c>
      <c r="O73" s="3" t="s">
        <v>448</v>
      </c>
      <c r="P73" s="2" t="s">
        <v>449</v>
      </c>
      <c r="Q73" s="2" t="s">
        <v>208</v>
      </c>
      <c r="R73" s="2"/>
      <c r="S73" s="2" t="s">
        <v>208</v>
      </c>
    </row>
    <row r="74" spans="1:19" ht="21.6" customHeight="1" x14ac:dyDescent="0.25">
      <c r="A74" s="116" t="s">
        <v>5467</v>
      </c>
      <c r="B74" s="137" t="s">
        <v>2305</v>
      </c>
      <c r="C74" s="134" t="s">
        <v>2306</v>
      </c>
      <c r="D74" s="135" t="s">
        <v>113</v>
      </c>
      <c r="E74" s="136">
        <v>41730</v>
      </c>
      <c r="F74" s="136">
        <v>44986</v>
      </c>
      <c r="G74" s="180" t="s">
        <v>137</v>
      </c>
      <c r="H74" s="181">
        <v>45369</v>
      </c>
      <c r="I74" s="3">
        <v>8</v>
      </c>
      <c r="J74" s="3" t="s">
        <v>107</v>
      </c>
      <c r="K74" s="6" t="s">
        <v>106</v>
      </c>
      <c r="L74" s="6" t="s">
        <v>105</v>
      </c>
      <c r="M74" s="3" t="s">
        <v>125</v>
      </c>
      <c r="N74" s="3" t="s">
        <v>2308</v>
      </c>
      <c r="O74" s="3" t="s">
        <v>2309</v>
      </c>
      <c r="P74" s="2" t="s">
        <v>2310</v>
      </c>
      <c r="Q74" s="2" t="s">
        <v>208</v>
      </c>
      <c r="R74" s="2"/>
      <c r="S74" s="2" t="s">
        <v>208</v>
      </c>
    </row>
    <row r="75" spans="1:19" s="52" customFormat="1" ht="21.6" customHeight="1" x14ac:dyDescent="0.25">
      <c r="A75" s="116" t="s">
        <v>5468</v>
      </c>
      <c r="B75" s="162" t="s">
        <v>211</v>
      </c>
      <c r="C75" s="57" t="s">
        <v>83</v>
      </c>
      <c r="D75" s="58" t="s">
        <v>110</v>
      </c>
      <c r="E75" s="59">
        <v>45200</v>
      </c>
      <c r="F75" s="59">
        <v>45292</v>
      </c>
      <c r="G75" s="178" t="s">
        <v>135</v>
      </c>
      <c r="H75" s="179">
        <v>44747</v>
      </c>
      <c r="I75" s="49">
        <v>9</v>
      </c>
      <c r="J75" s="49" t="s">
        <v>120</v>
      </c>
      <c r="K75" s="51" t="s">
        <v>104</v>
      </c>
      <c r="L75" s="51" t="s">
        <v>105</v>
      </c>
      <c r="M75" s="49" t="s">
        <v>112</v>
      </c>
      <c r="N75" s="49" t="s">
        <v>450</v>
      </c>
      <c r="O75" s="49" t="s">
        <v>451</v>
      </c>
      <c r="P75" s="47" t="s">
        <v>452</v>
      </c>
      <c r="Q75" s="47" t="s">
        <v>212</v>
      </c>
      <c r="R75" s="47"/>
      <c r="S75" s="47" t="s">
        <v>212</v>
      </c>
    </row>
    <row r="76" spans="1:19" ht="21.6" customHeight="1" x14ac:dyDescent="0.25">
      <c r="A76" s="116" t="s">
        <v>5469</v>
      </c>
      <c r="B76" s="137" t="s">
        <v>213</v>
      </c>
      <c r="C76" s="192" t="s">
        <v>84</v>
      </c>
      <c r="D76" s="135" t="s">
        <v>113</v>
      </c>
      <c r="E76" s="136">
        <v>42461</v>
      </c>
      <c r="F76" s="136">
        <v>45292</v>
      </c>
      <c r="G76" s="180" t="s">
        <v>136</v>
      </c>
      <c r="H76" s="181">
        <v>43707</v>
      </c>
      <c r="I76" s="3">
        <v>8</v>
      </c>
      <c r="J76" s="3" t="s">
        <v>107</v>
      </c>
      <c r="K76" s="6" t="s">
        <v>106</v>
      </c>
      <c r="L76" s="6" t="s">
        <v>105</v>
      </c>
      <c r="M76" s="3" t="s">
        <v>125</v>
      </c>
      <c r="N76" s="3" t="s">
        <v>453</v>
      </c>
      <c r="O76" s="3" t="s">
        <v>454</v>
      </c>
      <c r="P76" s="2" t="s">
        <v>455</v>
      </c>
      <c r="Q76" s="2" t="s">
        <v>212</v>
      </c>
      <c r="R76" s="2"/>
      <c r="S76" s="2" t="s">
        <v>212</v>
      </c>
    </row>
    <row r="77" spans="1:19" ht="21.6" customHeight="1" x14ac:dyDescent="0.25">
      <c r="A77" s="116" t="s">
        <v>5470</v>
      </c>
      <c r="B77" s="137" t="s">
        <v>215</v>
      </c>
      <c r="C77" s="134" t="s">
        <v>86</v>
      </c>
      <c r="D77" s="168" t="s">
        <v>110</v>
      </c>
      <c r="E77" s="169">
        <v>45383</v>
      </c>
      <c r="F77" s="136">
        <v>45292</v>
      </c>
      <c r="G77" s="180" t="s">
        <v>138</v>
      </c>
      <c r="H77" s="181">
        <v>44351</v>
      </c>
      <c r="I77" s="3">
        <v>8</v>
      </c>
      <c r="J77" s="3" t="s">
        <v>107</v>
      </c>
      <c r="K77" s="6" t="s">
        <v>106</v>
      </c>
      <c r="L77" s="6" t="s">
        <v>105</v>
      </c>
      <c r="M77" s="3" t="s">
        <v>125</v>
      </c>
      <c r="N77" s="3" t="s">
        <v>458</v>
      </c>
      <c r="O77" s="3" t="s">
        <v>238</v>
      </c>
      <c r="P77" s="2" t="s">
        <v>459</v>
      </c>
      <c r="Q77" s="2" t="s">
        <v>212</v>
      </c>
      <c r="R77" s="2"/>
      <c r="S77" s="2" t="s">
        <v>212</v>
      </c>
    </row>
    <row r="78" spans="1:19" s="52" customFormat="1" ht="21.6" customHeight="1" x14ac:dyDescent="0.25">
      <c r="A78" s="116" t="s">
        <v>5471</v>
      </c>
      <c r="B78" s="162" t="s">
        <v>4551</v>
      </c>
      <c r="C78" s="57" t="s">
        <v>4552</v>
      </c>
      <c r="D78" s="58" t="s">
        <v>113</v>
      </c>
      <c r="E78" s="59">
        <v>44105</v>
      </c>
      <c r="F78" s="59">
        <v>45352</v>
      </c>
      <c r="G78" s="178" t="s">
        <v>135</v>
      </c>
      <c r="H78" s="179">
        <v>45369</v>
      </c>
      <c r="I78" s="49">
        <v>9</v>
      </c>
      <c r="J78" s="49" t="s">
        <v>107</v>
      </c>
      <c r="K78" s="51" t="s">
        <v>106</v>
      </c>
      <c r="L78" s="51" t="s">
        <v>105</v>
      </c>
      <c r="M78" s="49" t="s">
        <v>112</v>
      </c>
      <c r="N78" s="49" t="s">
        <v>4553</v>
      </c>
      <c r="O78" s="49">
        <v>81363124175</v>
      </c>
      <c r="P78" s="47" t="s">
        <v>4554</v>
      </c>
      <c r="Q78" s="47" t="s">
        <v>463</v>
      </c>
      <c r="R78" s="47"/>
      <c r="S78" s="47" t="s">
        <v>463</v>
      </c>
    </row>
    <row r="79" spans="1:19" ht="21.6" customHeight="1" x14ac:dyDescent="0.25">
      <c r="A79" s="116" t="s">
        <v>5472</v>
      </c>
      <c r="B79" s="137" t="s">
        <v>217</v>
      </c>
      <c r="C79" s="192" t="s">
        <v>88</v>
      </c>
      <c r="D79" s="135" t="s">
        <v>110</v>
      </c>
      <c r="E79" s="136">
        <v>43556</v>
      </c>
      <c r="F79" s="136">
        <v>45352</v>
      </c>
      <c r="G79" s="180" t="s">
        <v>136</v>
      </c>
      <c r="H79" s="181">
        <v>44231</v>
      </c>
      <c r="I79" s="3">
        <v>8</v>
      </c>
      <c r="J79" s="3" t="s">
        <v>118</v>
      </c>
      <c r="K79" s="6" t="s">
        <v>106</v>
      </c>
      <c r="L79" s="6" t="s">
        <v>105</v>
      </c>
      <c r="M79" s="3" t="s">
        <v>125</v>
      </c>
      <c r="N79" s="3" t="s">
        <v>464</v>
      </c>
      <c r="O79" s="3" t="s">
        <v>465</v>
      </c>
      <c r="P79" s="2" t="s">
        <v>466</v>
      </c>
      <c r="Q79" s="2" t="s">
        <v>463</v>
      </c>
      <c r="R79" s="2"/>
      <c r="S79" s="2" t="s">
        <v>463</v>
      </c>
    </row>
    <row r="80" spans="1:19" ht="21.6" customHeight="1" x14ac:dyDescent="0.25">
      <c r="A80" s="116" t="s">
        <v>5473</v>
      </c>
      <c r="B80" s="137" t="s">
        <v>218</v>
      </c>
      <c r="C80" s="134" t="s">
        <v>89</v>
      </c>
      <c r="D80" s="135" t="s">
        <v>115</v>
      </c>
      <c r="E80" s="136">
        <v>44470</v>
      </c>
      <c r="F80" s="136">
        <v>45292</v>
      </c>
      <c r="G80" s="180" t="s">
        <v>138</v>
      </c>
      <c r="H80" s="181">
        <v>44105</v>
      </c>
      <c r="I80" s="3">
        <v>8</v>
      </c>
      <c r="J80" s="3" t="s">
        <v>120</v>
      </c>
      <c r="K80" s="6" t="s">
        <v>104</v>
      </c>
      <c r="L80" s="6" t="s">
        <v>105</v>
      </c>
      <c r="M80" s="3" t="s">
        <v>125</v>
      </c>
      <c r="N80" s="3" t="s">
        <v>467</v>
      </c>
      <c r="O80" s="3" t="s">
        <v>468</v>
      </c>
      <c r="P80" s="2" t="s">
        <v>469</v>
      </c>
      <c r="Q80" s="2" t="s">
        <v>463</v>
      </c>
      <c r="R80" s="2"/>
      <c r="S80" s="2" t="s">
        <v>463</v>
      </c>
    </row>
    <row r="81" spans="1:19" ht="21.6" customHeight="1" x14ac:dyDescent="0.25">
      <c r="A81" s="116" t="s">
        <v>5474</v>
      </c>
      <c r="B81" s="137" t="s">
        <v>219</v>
      </c>
      <c r="C81" s="134" t="s">
        <v>90</v>
      </c>
      <c r="D81" s="135" t="s">
        <v>110</v>
      </c>
      <c r="E81" s="136">
        <v>42461</v>
      </c>
      <c r="F81" s="136">
        <v>45231</v>
      </c>
      <c r="G81" s="180" t="s">
        <v>134</v>
      </c>
      <c r="H81" s="181">
        <v>42732</v>
      </c>
      <c r="I81" s="3">
        <v>8</v>
      </c>
      <c r="J81" s="3" t="s">
        <v>118</v>
      </c>
      <c r="K81" s="6" t="s">
        <v>106</v>
      </c>
      <c r="L81" s="6" t="s">
        <v>105</v>
      </c>
      <c r="M81" s="3" t="s">
        <v>125</v>
      </c>
      <c r="N81" s="3" t="s">
        <v>470</v>
      </c>
      <c r="O81" s="3" t="s">
        <v>471</v>
      </c>
      <c r="P81" s="2" t="s">
        <v>472</v>
      </c>
      <c r="Q81" s="2" t="s">
        <v>463</v>
      </c>
      <c r="R81" s="2"/>
      <c r="S81" s="2" t="s">
        <v>463</v>
      </c>
    </row>
    <row r="82" spans="1:19" s="52" customFormat="1" ht="21.6" customHeight="1" x14ac:dyDescent="0.25">
      <c r="A82" s="116" t="s">
        <v>5475</v>
      </c>
      <c r="B82" s="162" t="s">
        <v>222</v>
      </c>
      <c r="C82" s="57" t="s">
        <v>92</v>
      </c>
      <c r="D82" s="58" t="s">
        <v>115</v>
      </c>
      <c r="E82" s="59">
        <v>44652</v>
      </c>
      <c r="F82" s="59">
        <v>44927</v>
      </c>
      <c r="G82" s="178" t="s">
        <v>136</v>
      </c>
      <c r="H82" s="179">
        <v>44351</v>
      </c>
      <c r="I82" s="49">
        <v>8</v>
      </c>
      <c r="J82" s="49" t="s">
        <v>120</v>
      </c>
      <c r="K82" s="51" t="s">
        <v>104</v>
      </c>
      <c r="L82" s="51" t="s">
        <v>105</v>
      </c>
      <c r="M82" s="49" t="s">
        <v>125</v>
      </c>
      <c r="N82" s="49" t="s">
        <v>476</v>
      </c>
      <c r="O82" s="49" t="s">
        <v>477</v>
      </c>
      <c r="P82" s="47" t="s">
        <v>478</v>
      </c>
      <c r="Q82" s="47" t="s">
        <v>221</v>
      </c>
      <c r="R82" s="47"/>
      <c r="S82" s="47" t="s">
        <v>221</v>
      </c>
    </row>
    <row r="83" spans="1:19" ht="21.6" customHeight="1" x14ac:dyDescent="0.25">
      <c r="A83" s="116" t="s">
        <v>5476</v>
      </c>
      <c r="B83" s="137" t="s">
        <v>223</v>
      </c>
      <c r="C83" s="134" t="s">
        <v>93</v>
      </c>
      <c r="D83" s="135" t="s">
        <v>113</v>
      </c>
      <c r="E83" s="136">
        <v>42826</v>
      </c>
      <c r="F83" s="136">
        <v>44927</v>
      </c>
      <c r="G83" s="180" t="s">
        <v>137</v>
      </c>
      <c r="H83" s="181">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137" t="s">
        <v>224</v>
      </c>
      <c r="C84" s="192" t="s">
        <v>94</v>
      </c>
      <c r="D84" s="135" t="s">
        <v>115</v>
      </c>
      <c r="E84" s="202">
        <v>44287</v>
      </c>
      <c r="F84" s="136">
        <v>44927</v>
      </c>
      <c r="G84" s="180" t="s">
        <v>138</v>
      </c>
      <c r="H84" s="181">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162" t="s">
        <v>226</v>
      </c>
      <c r="C85" s="57" t="s">
        <v>100</v>
      </c>
      <c r="D85" s="58" t="s">
        <v>110</v>
      </c>
      <c r="E85" s="59">
        <v>44835</v>
      </c>
      <c r="F85" s="59">
        <v>45536</v>
      </c>
      <c r="G85" s="178" t="s">
        <v>135</v>
      </c>
      <c r="H85" s="179">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137" t="s">
        <v>228</v>
      </c>
      <c r="C86" s="134" t="s">
        <v>96</v>
      </c>
      <c r="D86" s="135" t="s">
        <v>110</v>
      </c>
      <c r="E86" s="136">
        <v>45017</v>
      </c>
      <c r="F86" s="136">
        <v>45292</v>
      </c>
      <c r="G86" s="180" t="s">
        <v>136</v>
      </c>
      <c r="H86" s="181">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137" t="s">
        <v>229</v>
      </c>
      <c r="C87" s="134" t="s">
        <v>97</v>
      </c>
      <c r="D87" s="135" t="s">
        <v>110</v>
      </c>
      <c r="E87" s="202">
        <v>44287</v>
      </c>
      <c r="F87" s="136">
        <v>45566</v>
      </c>
      <c r="G87" s="180" t="s">
        <v>137</v>
      </c>
      <c r="H87" s="181">
        <v>42732</v>
      </c>
      <c r="I87" s="3">
        <v>8</v>
      </c>
      <c r="J87" s="3" t="s">
        <v>107</v>
      </c>
      <c r="K87" s="6" t="s">
        <v>104</v>
      </c>
      <c r="L87" s="6" t="s">
        <v>105</v>
      </c>
      <c r="M87" s="3" t="s">
        <v>125</v>
      </c>
      <c r="N87" s="3" t="s">
        <v>491</v>
      </c>
      <c r="O87" s="3" t="s">
        <v>492</v>
      </c>
      <c r="P87" s="2" t="s">
        <v>493</v>
      </c>
      <c r="Q87" s="2" t="s">
        <v>227</v>
      </c>
      <c r="R87" s="2"/>
      <c r="S87" s="2" t="s">
        <v>227</v>
      </c>
    </row>
    <row r="88" spans="1:19" ht="21.6" customHeight="1" x14ac:dyDescent="0.25">
      <c r="A88" s="119" t="s">
        <v>5481</v>
      </c>
      <c r="B88" s="163" t="s">
        <v>497</v>
      </c>
      <c r="C88" s="195" t="s">
        <v>99</v>
      </c>
      <c r="D88" s="139" t="s">
        <v>115</v>
      </c>
      <c r="E88" s="204">
        <v>44287</v>
      </c>
      <c r="F88" s="140">
        <v>45352</v>
      </c>
      <c r="G88" s="183" t="s">
        <v>134</v>
      </c>
      <c r="H88" s="184">
        <v>44567</v>
      </c>
      <c r="I88" s="36">
        <v>8</v>
      </c>
      <c r="J88" s="36" t="s">
        <v>103</v>
      </c>
      <c r="K88" s="40" t="s">
        <v>106</v>
      </c>
      <c r="L88" s="40" t="s">
        <v>105</v>
      </c>
      <c r="M88" s="36" t="s">
        <v>125</v>
      </c>
      <c r="N88" s="36" t="s">
        <v>498</v>
      </c>
      <c r="O88" s="36" t="s">
        <v>499</v>
      </c>
      <c r="P88" s="34" t="s">
        <v>500</v>
      </c>
      <c r="Q88" s="34" t="s">
        <v>227</v>
      </c>
      <c r="R88" s="34"/>
      <c r="S88" s="34" t="s">
        <v>227</v>
      </c>
    </row>
    <row r="90" spans="1:19" s="64" customFormat="1" ht="15.75" x14ac:dyDescent="0.25">
      <c r="A90" s="62" t="s">
        <v>5380</v>
      </c>
      <c r="B90" s="141" t="s">
        <v>5381</v>
      </c>
      <c r="C90" s="142"/>
      <c r="D90" s="142"/>
      <c r="E90" s="143"/>
      <c r="F90" s="144"/>
      <c r="G90" s="142"/>
      <c r="H90" s="144"/>
      <c r="M90" s="68"/>
      <c r="N90" s="68"/>
    </row>
    <row r="91" spans="1:19" s="64" customFormat="1" ht="15.75" x14ac:dyDescent="0.25">
      <c r="A91" s="62" t="s">
        <v>5383</v>
      </c>
      <c r="B91" s="141" t="s">
        <v>5384</v>
      </c>
      <c r="C91" s="142"/>
      <c r="D91" s="142"/>
      <c r="E91" s="142">
        <v>1</v>
      </c>
      <c r="F91" s="144"/>
      <c r="G91" s="145"/>
      <c r="H91" s="144"/>
      <c r="R91" s="67" t="s">
        <v>5500</v>
      </c>
    </row>
    <row r="92" spans="1:19" s="64" customFormat="1" ht="15.75" x14ac:dyDescent="0.25">
      <c r="A92" s="62" t="s">
        <v>5383</v>
      </c>
      <c r="B92" s="141" t="s">
        <v>5386</v>
      </c>
      <c r="C92" s="142"/>
      <c r="D92" s="142"/>
      <c r="E92" s="142">
        <v>1</v>
      </c>
      <c r="F92" s="144"/>
      <c r="G92" s="142"/>
      <c r="H92" s="144"/>
      <c r="R92" s="70" t="s">
        <v>5385</v>
      </c>
    </row>
    <row r="93" spans="1:19" s="64" customFormat="1" ht="15.75" x14ac:dyDescent="0.25">
      <c r="A93" s="62" t="s">
        <v>5383</v>
      </c>
      <c r="B93" s="141" t="s">
        <v>5387</v>
      </c>
      <c r="C93" s="141" t="s">
        <v>5388</v>
      </c>
      <c r="D93" s="146">
        <v>5</v>
      </c>
      <c r="E93" s="147">
        <f>SUM(D93:D94)</f>
        <v>22</v>
      </c>
      <c r="F93" s="144"/>
      <c r="G93" s="142"/>
      <c r="H93" s="144"/>
      <c r="N93" s="64" t="s">
        <v>5383</v>
      </c>
      <c r="R93" s="70"/>
    </row>
    <row r="94" spans="1:19" s="64" customFormat="1" ht="15.75" x14ac:dyDescent="0.25">
      <c r="A94" s="62" t="s">
        <v>5383</v>
      </c>
      <c r="B94" s="141"/>
      <c r="C94" s="141" t="s">
        <v>5389</v>
      </c>
      <c r="D94" s="148">
        <v>17</v>
      </c>
      <c r="E94" s="143"/>
      <c r="F94" s="144"/>
      <c r="G94" s="142"/>
      <c r="H94" s="144"/>
      <c r="R94" s="70"/>
    </row>
    <row r="95" spans="1:19" s="64" customFormat="1" ht="15.75" x14ac:dyDescent="0.25">
      <c r="A95" s="62" t="s">
        <v>5383</v>
      </c>
      <c r="B95" s="141"/>
      <c r="C95" s="142"/>
      <c r="D95" s="142"/>
      <c r="E95" s="143"/>
      <c r="F95" s="144"/>
      <c r="G95" s="142"/>
      <c r="H95" s="144"/>
      <c r="R95" s="73" t="s">
        <v>5390</v>
      </c>
    </row>
    <row r="96" spans="1:19" s="64" customFormat="1" ht="15.75" x14ac:dyDescent="0.25">
      <c r="A96" s="70"/>
      <c r="B96" s="141" t="s">
        <v>5392</v>
      </c>
      <c r="C96" s="141" t="s">
        <v>5393</v>
      </c>
      <c r="D96" s="142">
        <v>2</v>
      </c>
      <c r="E96" s="147">
        <f>SUM(D96:D97)</f>
        <v>49</v>
      </c>
      <c r="F96" s="144"/>
      <c r="G96" s="142"/>
      <c r="H96" s="144"/>
      <c r="R96" s="70" t="s">
        <v>5391</v>
      </c>
    </row>
    <row r="97" spans="1:8" s="66" customFormat="1" ht="16.5" x14ac:dyDescent="0.25">
      <c r="A97" s="70"/>
      <c r="B97" s="141"/>
      <c r="C97" s="149" t="s">
        <v>5394</v>
      </c>
      <c r="D97" s="150">
        <v>47</v>
      </c>
      <c r="E97" s="151" t="s">
        <v>5383</v>
      </c>
      <c r="F97" s="144"/>
      <c r="G97" s="142"/>
      <c r="H97" s="144"/>
    </row>
    <row r="98" spans="1:8" s="66" customFormat="1" ht="15.75" x14ac:dyDescent="0.25">
      <c r="A98" s="70"/>
      <c r="B98" s="141"/>
      <c r="C98" s="144"/>
      <c r="D98" s="142"/>
      <c r="E98" s="143"/>
      <c r="F98" s="144"/>
      <c r="G98" s="142"/>
      <c r="H98" s="144"/>
    </row>
    <row r="99" spans="1:8" s="66" customFormat="1" ht="15.75" x14ac:dyDescent="0.25">
      <c r="A99" s="70"/>
      <c r="B99" s="141" t="s">
        <v>5395</v>
      </c>
      <c r="C99" s="142"/>
      <c r="D99" s="150"/>
      <c r="E99" s="152">
        <f>SUM(E91:E96)</f>
        <v>73</v>
      </c>
      <c r="F99" s="144"/>
      <c r="G99" s="142"/>
      <c r="H99" s="144"/>
    </row>
    <row r="100" spans="1:8" s="66" customFormat="1" ht="15.75" x14ac:dyDescent="0.25">
      <c r="A100" s="70"/>
      <c r="B100" s="141" t="s">
        <v>5396</v>
      </c>
      <c r="C100" s="142"/>
      <c r="D100" s="142"/>
      <c r="E100" s="153">
        <v>6</v>
      </c>
      <c r="F100" s="144"/>
      <c r="G100" s="142"/>
      <c r="H100" s="144"/>
    </row>
    <row r="101" spans="1:8" s="66" customFormat="1" ht="15.75" x14ac:dyDescent="0.25">
      <c r="A101" s="70"/>
      <c r="B101" s="141" t="s">
        <v>5494</v>
      </c>
      <c r="C101" s="142"/>
      <c r="D101" s="142"/>
      <c r="E101" s="153">
        <v>1</v>
      </c>
      <c r="F101" s="144"/>
      <c r="G101" s="142"/>
      <c r="H101" s="144"/>
    </row>
    <row r="102" spans="1:8" s="66" customFormat="1" ht="16.5" thickBot="1" x14ac:dyDescent="0.3">
      <c r="A102" s="70"/>
      <c r="B102" s="141" t="s">
        <v>5397</v>
      </c>
      <c r="C102" s="142"/>
      <c r="D102" s="154"/>
      <c r="E102" s="155">
        <f>E99+E100+E101</f>
        <v>80</v>
      </c>
      <c r="F102" s="144"/>
      <c r="G102" s="142"/>
      <c r="H102" s="144"/>
    </row>
    <row r="103" spans="1:8" ht="15.75" thickTop="1" x14ac:dyDescent="0.25"/>
    <row r="109" spans="1:8" x14ac:dyDescent="0.25">
      <c r="G109" s="159">
        <f>2024-2003</f>
        <v>21</v>
      </c>
    </row>
    <row r="110" spans="1:8" x14ac:dyDescent="0.25">
      <c r="B110" s="164"/>
      <c r="C110" s="156"/>
    </row>
  </sheetData>
  <dataConsolidate/>
  <mergeCells count="16">
    <mergeCell ref="P6:P7"/>
    <mergeCell ref="Q6:Q7"/>
    <mergeCell ref="R6:R7"/>
    <mergeCell ref="S6:S7"/>
    <mergeCell ref="J6:J7"/>
    <mergeCell ref="K6:K7"/>
    <mergeCell ref="L6:L7"/>
    <mergeCell ref="M6:M7"/>
    <mergeCell ref="N6:N7"/>
    <mergeCell ref="O6:O7"/>
    <mergeCell ref="I6:I7"/>
    <mergeCell ref="A6:A7"/>
    <mergeCell ref="B6:B7"/>
    <mergeCell ref="C6:C7"/>
    <mergeCell ref="D6:E6"/>
    <mergeCell ref="G6:H6"/>
  </mergeCells>
  <conditionalFormatting sqref="N9:S10 N12:S13 Q11 S11 R56:S56 N58:S60 N56:P56 Q78:S78 N45:S47 Q44:S44 Q57:S57 N75:S77 Q14 S14 N33:S43 N50:S55 N62:S73 N25:S31 Q74:S74 N79:S88 N15:S22 N23:Q23 S23">
    <cfRule type="cellIs" dxfId="115" priority="17" stopIfTrue="1" operator="equal">
      <formula>"Pensiun"</formula>
    </cfRule>
  </conditionalFormatting>
  <conditionalFormatting sqref="N11:P11 R11">
    <cfRule type="cellIs" dxfId="114" priority="16" stopIfTrue="1" operator="equal">
      <formula>"Pensiun"</formula>
    </cfRule>
  </conditionalFormatting>
  <conditionalFormatting sqref="N24:P24">
    <cfRule type="cellIs" dxfId="113" priority="15" stopIfTrue="1" operator="equal">
      <formula>"Pensiun"</formula>
    </cfRule>
  </conditionalFormatting>
  <conditionalFormatting sqref="N49:P49">
    <cfRule type="cellIs" dxfId="112" priority="14" stopIfTrue="1" operator="equal">
      <formula>"Pensiun"</formula>
    </cfRule>
  </conditionalFormatting>
  <conditionalFormatting sqref="N48:P48">
    <cfRule type="cellIs" dxfId="111" priority="13" stopIfTrue="1" operator="equal">
      <formula>"Pensiun"</formula>
    </cfRule>
  </conditionalFormatting>
  <conditionalFormatting sqref="N32:P32">
    <cfRule type="cellIs" dxfId="110" priority="12" stopIfTrue="1" operator="equal">
      <formula>"Pensiun"</formula>
    </cfRule>
  </conditionalFormatting>
  <conditionalFormatting sqref="N61:S61">
    <cfRule type="cellIs" dxfId="109" priority="11" stopIfTrue="1" operator="equal">
      <formula>"Pensiun"</formula>
    </cfRule>
  </conditionalFormatting>
  <conditionalFormatting sqref="N78:P78">
    <cfRule type="cellIs" dxfId="108" priority="10" stopIfTrue="1" operator="equal">
      <formula>"Pensiun"</formula>
    </cfRule>
  </conditionalFormatting>
  <conditionalFormatting sqref="N57:P57">
    <cfRule type="cellIs" dxfId="107" priority="9" stopIfTrue="1" operator="equal">
      <formula>"Pensiun"</formula>
    </cfRule>
  </conditionalFormatting>
  <conditionalFormatting sqref="N44:P44">
    <cfRule type="cellIs" dxfId="106" priority="8" stopIfTrue="1" operator="equal">
      <formula>"Pensiun"</formula>
    </cfRule>
  </conditionalFormatting>
  <conditionalFormatting sqref="N74:P74">
    <cfRule type="cellIs" dxfId="105" priority="7" stopIfTrue="1" operator="equal">
      <formula>"Pensiun"</formula>
    </cfRule>
  </conditionalFormatting>
  <conditionalFormatting sqref="N14:P14">
    <cfRule type="cellIs" dxfId="104" priority="6" stopIfTrue="1" operator="equal">
      <formula>"Pensiun"</formula>
    </cfRule>
  </conditionalFormatting>
  <conditionalFormatting sqref="Q24:S24">
    <cfRule type="cellIs" dxfId="103" priority="5" stopIfTrue="1" operator="equal">
      <formula>"Pensiun"</formula>
    </cfRule>
  </conditionalFormatting>
  <conditionalFormatting sqref="Q32:S32">
    <cfRule type="cellIs" dxfId="102" priority="4" stopIfTrue="1" operator="equal">
      <formula>"Pensiun"</formula>
    </cfRule>
  </conditionalFormatting>
  <conditionalFormatting sqref="Q48:S48">
    <cfRule type="cellIs" dxfId="101" priority="3" stopIfTrue="1" operator="equal">
      <formula>"Pensiun"</formula>
    </cfRule>
  </conditionalFormatting>
  <conditionalFormatting sqref="Q49:S49">
    <cfRule type="cellIs" dxfId="100" priority="2" stopIfTrue="1" operator="equal">
      <formula>"Pensiun"</formula>
    </cfRule>
  </conditionalFormatting>
  <conditionalFormatting sqref="Q56">
    <cfRule type="cellIs" dxfId="99" priority="1" stopIfTrue="1" operator="equal">
      <formula>"Pensiun"</formula>
    </cfRule>
  </conditionalFormatting>
  <dataValidations count="2">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1"/>
  <headerFooter>
    <oddFooter xml:space="preserve">&amp;R&amp;10Page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topLeftCell="A4" zoomScale="85" zoomScaleNormal="85" zoomScaleSheetLayoutView="85" workbookViewId="0">
      <selection activeCell="G17" sqref="G17"/>
    </sheetView>
  </sheetViews>
  <sheetFormatPr defaultColWidth="9.140625" defaultRowHeight="15" x14ac:dyDescent="0.25"/>
  <cols>
    <col min="1" max="1" width="6.28515625" style="108" customWidth="1"/>
    <col min="2" max="2" width="36.42578125" style="159" customWidth="1"/>
    <col min="3" max="3" width="20.42578125" style="130" customWidth="1"/>
    <col min="4" max="4" width="6.85546875" style="130" customWidth="1"/>
    <col min="5" max="5" width="10.7109375" style="130" customWidth="1"/>
    <col min="6" max="6" width="10.5703125" style="130" customWidth="1"/>
    <col min="7" max="7" width="51.7109375" style="159" customWidth="1"/>
    <col min="8" max="8" width="10.28515625" style="176"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5.7109375" style="10" customWidth="1"/>
    <col min="16" max="16" width="30" style="10" customWidth="1"/>
    <col min="17" max="17" width="39.42578125" style="10" customWidth="1"/>
    <col min="18" max="18" width="29.5703125" style="10" customWidth="1"/>
    <col min="19" max="19" width="37.28515625" style="10" customWidth="1"/>
    <col min="20" max="16384" width="9.140625" style="10"/>
  </cols>
  <sheetData>
    <row r="1" spans="1:19" ht="15.75" x14ac:dyDescent="0.25">
      <c r="A1" s="102" t="s">
        <v>15</v>
      </c>
      <c r="B1" s="157"/>
      <c r="C1" s="129"/>
      <c r="D1" s="129"/>
      <c r="E1" s="129"/>
      <c r="F1" s="129"/>
      <c r="G1" s="157"/>
      <c r="H1" s="157"/>
      <c r="I1" s="12"/>
      <c r="J1" s="12"/>
      <c r="K1" s="12"/>
      <c r="L1" s="12"/>
      <c r="M1" s="12"/>
      <c r="N1" s="12"/>
      <c r="O1" s="12"/>
      <c r="P1" s="12"/>
      <c r="Q1" s="12"/>
      <c r="R1" s="12"/>
      <c r="S1" s="12"/>
    </row>
    <row r="2" spans="1:19" ht="15.75" x14ac:dyDescent="0.25">
      <c r="A2" s="102" t="s">
        <v>16</v>
      </c>
      <c r="B2" s="157"/>
      <c r="C2" s="129"/>
      <c r="D2" s="129"/>
      <c r="E2" s="129"/>
      <c r="F2" s="129"/>
      <c r="G2" s="157"/>
      <c r="H2" s="157"/>
      <c r="I2" s="12"/>
      <c r="J2" s="12"/>
      <c r="K2" s="12"/>
      <c r="L2" s="12"/>
      <c r="M2" s="12"/>
      <c r="N2" s="12"/>
      <c r="O2" s="12"/>
      <c r="P2" s="12"/>
      <c r="Q2" s="12"/>
      <c r="R2" s="12"/>
      <c r="S2" s="12"/>
    </row>
    <row r="3" spans="1:19" ht="15.75" x14ac:dyDescent="0.25">
      <c r="A3" s="102" t="s">
        <v>5499</v>
      </c>
      <c r="B3" s="158"/>
      <c r="C3" s="129"/>
      <c r="D3" s="129"/>
      <c r="E3" s="129"/>
      <c r="F3" s="129"/>
      <c r="G3" s="157"/>
      <c r="H3" s="157"/>
      <c r="I3" s="12"/>
      <c r="J3" s="12"/>
      <c r="K3" s="12"/>
      <c r="L3" s="12"/>
      <c r="M3" s="12"/>
      <c r="N3" s="12"/>
      <c r="O3" s="12"/>
      <c r="P3" s="12"/>
      <c r="Q3" s="12"/>
      <c r="R3" s="12"/>
      <c r="S3" s="12"/>
    </row>
    <row r="4" spans="1:19" s="14" customFormat="1" x14ac:dyDescent="0.25">
      <c r="A4" s="103"/>
      <c r="B4" s="159"/>
      <c r="C4" s="131"/>
      <c r="D4" s="131"/>
      <c r="E4" s="131"/>
      <c r="F4" s="131"/>
      <c r="G4" s="160"/>
      <c r="H4" s="176"/>
      <c r="I4" s="16"/>
      <c r="J4" s="15"/>
      <c r="K4" s="15"/>
      <c r="L4" s="15"/>
      <c r="M4" s="15"/>
      <c r="N4" s="15"/>
      <c r="O4" s="15"/>
      <c r="P4" s="15"/>
      <c r="Q4" s="15"/>
      <c r="R4" s="15"/>
      <c r="S4" s="15"/>
    </row>
    <row r="5" spans="1:19" s="14" customFormat="1" x14ac:dyDescent="0.25">
      <c r="A5" s="103"/>
      <c r="B5" s="160"/>
      <c r="C5" s="131"/>
      <c r="D5" s="131"/>
      <c r="E5" s="131"/>
      <c r="F5" s="131"/>
      <c r="G5" s="160"/>
      <c r="H5" s="160"/>
      <c r="I5" s="15"/>
      <c r="J5" s="15"/>
      <c r="K5" s="15"/>
      <c r="L5" s="15"/>
      <c r="M5" s="15"/>
      <c r="N5" s="15"/>
      <c r="O5" s="15"/>
      <c r="P5" s="15"/>
      <c r="Q5" s="15"/>
      <c r="R5" s="15"/>
      <c r="S5" s="15"/>
    </row>
    <row r="6" spans="1:19" ht="15" customHeight="1" x14ac:dyDescent="0.25">
      <c r="A6" s="262" t="s">
        <v>10</v>
      </c>
      <c r="B6" s="267" t="s">
        <v>3</v>
      </c>
      <c r="C6" s="269" t="s">
        <v>0</v>
      </c>
      <c r="D6" s="271" t="s">
        <v>5</v>
      </c>
      <c r="E6" s="272"/>
      <c r="F6" s="132" t="s">
        <v>2</v>
      </c>
      <c r="G6" s="273" t="s">
        <v>11</v>
      </c>
      <c r="H6" s="273"/>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8"/>
      <c r="C7" s="270"/>
      <c r="D7" s="132" t="s">
        <v>4</v>
      </c>
      <c r="E7" s="132" t="s">
        <v>12</v>
      </c>
      <c r="F7" s="132" t="s">
        <v>1</v>
      </c>
      <c r="G7" s="198" t="s">
        <v>6</v>
      </c>
      <c r="H7" s="198" t="s">
        <v>1</v>
      </c>
      <c r="I7" s="266"/>
      <c r="J7" s="266"/>
      <c r="K7" s="266"/>
      <c r="L7" s="266"/>
      <c r="M7" s="266"/>
      <c r="N7" s="266"/>
      <c r="O7" s="266"/>
      <c r="P7" s="266"/>
      <c r="Q7" s="275"/>
      <c r="R7" s="276"/>
      <c r="S7" s="266"/>
    </row>
    <row r="8" spans="1:19" x14ac:dyDescent="0.25">
      <c r="A8" s="104">
        <v>1</v>
      </c>
      <c r="B8" s="161">
        <v>2</v>
      </c>
      <c r="C8" s="133">
        <v>3</v>
      </c>
      <c r="D8" s="133">
        <v>4</v>
      </c>
      <c r="E8" s="133">
        <v>5</v>
      </c>
      <c r="F8" s="133">
        <v>6</v>
      </c>
      <c r="G8" s="161">
        <v>7</v>
      </c>
      <c r="H8" s="161">
        <v>8</v>
      </c>
      <c r="I8" s="18"/>
      <c r="J8" s="18">
        <v>9</v>
      </c>
      <c r="K8" s="18">
        <v>10</v>
      </c>
      <c r="L8" s="18">
        <v>11</v>
      </c>
      <c r="M8" s="18">
        <v>12</v>
      </c>
      <c r="N8" s="18"/>
      <c r="O8" s="18"/>
      <c r="P8" s="18"/>
      <c r="Q8" s="18"/>
      <c r="R8" s="18"/>
      <c r="S8" s="18">
        <v>13</v>
      </c>
    </row>
    <row r="9" spans="1:19" s="61" customFormat="1" ht="21.6" customHeight="1" x14ac:dyDescent="0.25">
      <c r="A9" s="116" t="s">
        <v>5402</v>
      </c>
      <c r="B9" s="162" t="s">
        <v>139</v>
      </c>
      <c r="C9" s="57" t="s">
        <v>21</v>
      </c>
      <c r="D9" s="58" t="s">
        <v>108</v>
      </c>
      <c r="E9" s="59">
        <v>45017</v>
      </c>
      <c r="F9" s="59">
        <v>44927</v>
      </c>
      <c r="G9" s="178" t="s">
        <v>129</v>
      </c>
      <c r="H9" s="179">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137" t="s">
        <v>141</v>
      </c>
      <c r="C10" s="192" t="s">
        <v>22</v>
      </c>
      <c r="D10" s="135" t="s">
        <v>110</v>
      </c>
      <c r="E10" s="136">
        <v>44105</v>
      </c>
      <c r="F10" s="136">
        <v>44986</v>
      </c>
      <c r="G10" s="180" t="s">
        <v>130</v>
      </c>
      <c r="H10" s="181">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37" t="s">
        <v>5484</v>
      </c>
      <c r="C11" s="134" t="s">
        <v>33</v>
      </c>
      <c r="D11" s="135" t="s">
        <v>115</v>
      </c>
      <c r="E11" s="136">
        <v>44835</v>
      </c>
      <c r="F11" s="136">
        <v>44927</v>
      </c>
      <c r="G11" s="180" t="s">
        <v>4680</v>
      </c>
      <c r="H11" s="181">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137" t="s">
        <v>142</v>
      </c>
      <c r="C12" s="192" t="s">
        <v>23</v>
      </c>
      <c r="D12" s="168" t="s">
        <v>113</v>
      </c>
      <c r="E12" s="169">
        <v>45383</v>
      </c>
      <c r="F12" s="136">
        <v>45597</v>
      </c>
      <c r="G12" s="180" t="s">
        <v>131</v>
      </c>
      <c r="H12" s="181">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137" t="s">
        <v>143</v>
      </c>
      <c r="C13" s="192" t="s">
        <v>24</v>
      </c>
      <c r="D13" s="135" t="s">
        <v>113</v>
      </c>
      <c r="E13" s="136">
        <v>44652</v>
      </c>
      <c r="F13" s="136">
        <v>45292</v>
      </c>
      <c r="G13" s="180" t="s">
        <v>132</v>
      </c>
      <c r="H13" s="181">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37" t="s">
        <v>4699</v>
      </c>
      <c r="C14" s="192" t="s">
        <v>4700</v>
      </c>
      <c r="D14" s="135" t="s">
        <v>113</v>
      </c>
      <c r="E14" s="136">
        <v>40452</v>
      </c>
      <c r="F14" s="136">
        <v>45352</v>
      </c>
      <c r="G14" s="182" t="s">
        <v>134</v>
      </c>
      <c r="H14" s="181">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137" t="s">
        <v>144</v>
      </c>
      <c r="C15" s="192" t="s">
        <v>25</v>
      </c>
      <c r="D15" s="135" t="s">
        <v>122</v>
      </c>
      <c r="E15" s="136">
        <v>43191</v>
      </c>
      <c r="F15" s="136">
        <v>44621</v>
      </c>
      <c r="G15" s="180" t="s">
        <v>133</v>
      </c>
      <c r="H15" s="181">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137" t="s">
        <v>145</v>
      </c>
      <c r="C16" s="192" t="s">
        <v>26</v>
      </c>
      <c r="D16" s="135" t="s">
        <v>115</v>
      </c>
      <c r="E16" s="136">
        <v>44652</v>
      </c>
      <c r="F16" s="136">
        <v>45505</v>
      </c>
      <c r="G16" s="180" t="s">
        <v>123</v>
      </c>
      <c r="H16" s="181">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137" t="s">
        <v>146</v>
      </c>
      <c r="C17" s="192" t="s">
        <v>27</v>
      </c>
      <c r="D17" s="135" t="s">
        <v>110</v>
      </c>
      <c r="E17" s="136">
        <v>45017</v>
      </c>
      <c r="F17" s="136">
        <v>45292</v>
      </c>
      <c r="G17" s="180" t="s">
        <v>126</v>
      </c>
      <c r="H17" s="181">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137" t="s">
        <v>147</v>
      </c>
      <c r="C18" s="192" t="s">
        <v>28</v>
      </c>
      <c r="D18" s="135" t="s">
        <v>116</v>
      </c>
      <c r="E18" s="136">
        <v>44835</v>
      </c>
      <c r="F18" s="136">
        <v>44927</v>
      </c>
      <c r="G18" s="180" t="s">
        <v>121</v>
      </c>
      <c r="H18" s="181">
        <v>44277</v>
      </c>
      <c r="I18" s="3">
        <v>7</v>
      </c>
      <c r="J18" s="3" t="s">
        <v>120</v>
      </c>
      <c r="K18" s="6" t="s">
        <v>106</v>
      </c>
      <c r="L18" s="6" t="s">
        <v>105</v>
      </c>
      <c r="M18" s="3" t="s">
        <v>114</v>
      </c>
      <c r="N18" s="3" t="s">
        <v>260</v>
      </c>
      <c r="O18" s="3" t="s">
        <v>261</v>
      </c>
      <c r="P18" s="2" t="s">
        <v>262</v>
      </c>
      <c r="Q18" s="187" t="s">
        <v>140</v>
      </c>
      <c r="R18" s="187" t="s">
        <v>502</v>
      </c>
      <c r="S18" s="2" t="s">
        <v>140</v>
      </c>
    </row>
    <row r="19" spans="1:19" ht="21.6" customHeight="1" x14ac:dyDescent="0.25">
      <c r="A19" s="116" t="s">
        <v>5412</v>
      </c>
      <c r="B19" s="137" t="s">
        <v>148</v>
      </c>
      <c r="C19" s="192" t="s">
        <v>29</v>
      </c>
      <c r="D19" s="135" t="s">
        <v>116</v>
      </c>
      <c r="E19" s="136">
        <v>45017</v>
      </c>
      <c r="F19" s="136">
        <v>45566</v>
      </c>
      <c r="G19" s="180" t="s">
        <v>127</v>
      </c>
      <c r="H19" s="181">
        <v>44277</v>
      </c>
      <c r="I19" s="3">
        <v>5</v>
      </c>
      <c r="J19" s="3" t="s">
        <v>118</v>
      </c>
      <c r="K19" s="6" t="s">
        <v>106</v>
      </c>
      <c r="L19" s="6" t="s">
        <v>105</v>
      </c>
      <c r="M19" s="3" t="s">
        <v>114</v>
      </c>
      <c r="N19" s="3" t="s">
        <v>263</v>
      </c>
      <c r="O19" s="3" t="s">
        <v>264</v>
      </c>
      <c r="P19" s="2" t="s">
        <v>265</v>
      </c>
      <c r="Q19" s="187" t="s">
        <v>140</v>
      </c>
      <c r="R19" s="187" t="s">
        <v>501</v>
      </c>
      <c r="S19" s="2" t="s">
        <v>140</v>
      </c>
    </row>
    <row r="20" spans="1:19" ht="21.6" customHeight="1" x14ac:dyDescent="0.25">
      <c r="A20" s="116" t="s">
        <v>5413</v>
      </c>
      <c r="B20" s="137" t="s">
        <v>149</v>
      </c>
      <c r="C20" s="192" t="s">
        <v>30</v>
      </c>
      <c r="D20" s="135" t="s">
        <v>116</v>
      </c>
      <c r="E20" s="136">
        <v>45017</v>
      </c>
      <c r="F20" s="136">
        <v>45566</v>
      </c>
      <c r="G20" s="180" t="s">
        <v>117</v>
      </c>
      <c r="H20" s="181">
        <v>44608</v>
      </c>
      <c r="I20" s="3">
        <v>5</v>
      </c>
      <c r="J20" s="3" t="s">
        <v>118</v>
      </c>
      <c r="K20" s="6" t="s">
        <v>106</v>
      </c>
      <c r="L20" s="6" t="s">
        <v>105</v>
      </c>
      <c r="M20" s="3" t="s">
        <v>114</v>
      </c>
      <c r="N20" s="3" t="s">
        <v>266</v>
      </c>
      <c r="O20" s="3" t="s">
        <v>267</v>
      </c>
      <c r="P20" s="2" t="s">
        <v>268</v>
      </c>
      <c r="Q20" s="187" t="s">
        <v>140</v>
      </c>
      <c r="R20" s="188" t="s">
        <v>501</v>
      </c>
      <c r="S20" s="2" t="s">
        <v>140</v>
      </c>
    </row>
    <row r="21" spans="1:19" ht="21.6" customHeight="1" x14ac:dyDescent="0.25">
      <c r="A21" s="116" t="s">
        <v>5414</v>
      </c>
      <c r="B21" s="137" t="s">
        <v>269</v>
      </c>
      <c r="C21" s="192" t="s">
        <v>31</v>
      </c>
      <c r="D21" s="135" t="s">
        <v>116</v>
      </c>
      <c r="E21" s="136">
        <v>45017</v>
      </c>
      <c r="F21" s="136">
        <v>45292</v>
      </c>
      <c r="G21" s="180" t="s">
        <v>5502</v>
      </c>
      <c r="H21" s="181">
        <v>44608</v>
      </c>
      <c r="I21" s="3">
        <v>5</v>
      </c>
      <c r="J21" s="3" t="s">
        <v>107</v>
      </c>
      <c r="K21" s="6" t="s">
        <v>106</v>
      </c>
      <c r="L21" s="6" t="s">
        <v>105</v>
      </c>
      <c r="M21" s="3" t="s">
        <v>114</v>
      </c>
      <c r="N21" s="3" t="s">
        <v>270</v>
      </c>
      <c r="O21" s="3" t="s">
        <v>271</v>
      </c>
      <c r="P21" s="2" t="s">
        <v>272</v>
      </c>
      <c r="Q21" s="187" t="s">
        <v>140</v>
      </c>
      <c r="R21" s="189" t="s">
        <v>237</v>
      </c>
      <c r="S21" s="2" t="s">
        <v>140</v>
      </c>
    </row>
    <row r="22" spans="1:19" ht="21.6" customHeight="1" x14ac:dyDescent="0.25">
      <c r="A22" s="116" t="s">
        <v>5415</v>
      </c>
      <c r="B22" s="137" t="s">
        <v>225</v>
      </c>
      <c r="C22" s="192" t="s">
        <v>95</v>
      </c>
      <c r="D22" s="168" t="s">
        <v>582</v>
      </c>
      <c r="E22" s="169">
        <v>45383</v>
      </c>
      <c r="F22" s="136">
        <v>44986</v>
      </c>
      <c r="G22" s="180" t="s">
        <v>117</v>
      </c>
      <c r="H22" s="181">
        <v>44928</v>
      </c>
      <c r="I22" s="3">
        <v>5</v>
      </c>
      <c r="J22" s="3" t="s">
        <v>118</v>
      </c>
      <c r="K22" s="6" t="s">
        <v>104</v>
      </c>
      <c r="L22" s="6" t="s">
        <v>105</v>
      </c>
      <c r="M22" s="3" t="s">
        <v>114</v>
      </c>
      <c r="N22" s="3" t="s">
        <v>273</v>
      </c>
      <c r="O22" s="3" t="s">
        <v>274</v>
      </c>
      <c r="P22" s="2" t="s">
        <v>275</v>
      </c>
      <c r="Q22" s="187" t="s">
        <v>140</v>
      </c>
      <c r="R22" s="190" t="s">
        <v>501</v>
      </c>
      <c r="S22" s="2" t="s">
        <v>140</v>
      </c>
    </row>
    <row r="23" spans="1:19" ht="21.6" customHeight="1" x14ac:dyDescent="0.25">
      <c r="A23" s="116" t="s">
        <v>5416</v>
      </c>
      <c r="B23" s="137" t="s">
        <v>5497</v>
      </c>
      <c r="C23" s="192" t="s">
        <v>5493</v>
      </c>
      <c r="D23" s="193" t="s">
        <v>5492</v>
      </c>
      <c r="E23" s="169">
        <v>45413</v>
      </c>
      <c r="F23" s="136"/>
      <c r="G23" s="180" t="s">
        <v>5491</v>
      </c>
      <c r="H23" s="181">
        <v>45413</v>
      </c>
      <c r="I23" s="3">
        <v>6</v>
      </c>
      <c r="J23" s="3" t="s">
        <v>120</v>
      </c>
      <c r="K23" s="6" t="s">
        <v>106</v>
      </c>
      <c r="L23" s="6" t="s">
        <v>105</v>
      </c>
      <c r="M23" s="3" t="s">
        <v>114</v>
      </c>
      <c r="N23" s="3"/>
      <c r="O23" s="3"/>
      <c r="P23" s="2"/>
      <c r="Q23" s="53" t="s">
        <v>140</v>
      </c>
      <c r="R23" s="180" t="s">
        <v>5491</v>
      </c>
      <c r="S23" s="2" t="s">
        <v>140</v>
      </c>
    </row>
    <row r="24" spans="1:19" s="52" customFormat="1" ht="21.6" customHeight="1" x14ac:dyDescent="0.25">
      <c r="A24" s="116" t="s">
        <v>5417</v>
      </c>
      <c r="B24" s="162" t="s">
        <v>220</v>
      </c>
      <c r="C24" s="57" t="s">
        <v>91</v>
      </c>
      <c r="D24" s="185" t="s">
        <v>113</v>
      </c>
      <c r="E24" s="186">
        <v>45383</v>
      </c>
      <c r="F24" s="59">
        <v>45292</v>
      </c>
      <c r="G24" s="178" t="s">
        <v>135</v>
      </c>
      <c r="H24" s="181">
        <v>45369</v>
      </c>
      <c r="I24" s="49">
        <v>9</v>
      </c>
      <c r="J24" s="49" t="s">
        <v>107</v>
      </c>
      <c r="K24" s="51" t="s">
        <v>104</v>
      </c>
      <c r="L24" s="51" t="s">
        <v>105</v>
      </c>
      <c r="M24" s="49" t="s">
        <v>112</v>
      </c>
      <c r="N24" s="49" t="s">
        <v>473</v>
      </c>
      <c r="O24" s="49" t="s">
        <v>474</v>
      </c>
      <c r="P24" s="47" t="s">
        <v>475</v>
      </c>
      <c r="Q24" s="47" t="s">
        <v>279</v>
      </c>
      <c r="R24" s="47"/>
      <c r="S24" s="47" t="s">
        <v>279</v>
      </c>
    </row>
    <row r="25" spans="1:19" ht="21.6" customHeight="1" x14ac:dyDescent="0.25">
      <c r="A25" s="116" t="s">
        <v>5418</v>
      </c>
      <c r="B25" s="137" t="s">
        <v>152</v>
      </c>
      <c r="C25" s="134" t="s">
        <v>34</v>
      </c>
      <c r="D25" s="135" t="s">
        <v>110</v>
      </c>
      <c r="E25" s="4">
        <v>44287</v>
      </c>
      <c r="F25" s="136">
        <v>44986</v>
      </c>
      <c r="G25" s="180" t="s">
        <v>137</v>
      </c>
      <c r="H25" s="181">
        <v>44816</v>
      </c>
      <c r="I25" s="3">
        <v>8</v>
      </c>
      <c r="J25" s="3" t="s">
        <v>107</v>
      </c>
      <c r="K25" s="6" t="s">
        <v>104</v>
      </c>
      <c r="L25" s="6" t="s">
        <v>105</v>
      </c>
      <c r="M25" s="3" t="s">
        <v>125</v>
      </c>
      <c r="N25" s="3" t="s">
        <v>283</v>
      </c>
      <c r="O25" s="3" t="s">
        <v>284</v>
      </c>
      <c r="P25" s="2" t="s">
        <v>285</v>
      </c>
      <c r="Q25" s="2" t="s">
        <v>279</v>
      </c>
      <c r="R25" s="2"/>
      <c r="S25" s="2" t="s">
        <v>279</v>
      </c>
    </row>
    <row r="26" spans="1:19" ht="21.6" customHeight="1" x14ac:dyDescent="0.25">
      <c r="A26" s="116" t="s">
        <v>5419</v>
      </c>
      <c r="B26" s="137" t="s">
        <v>153</v>
      </c>
      <c r="C26" s="134" t="s">
        <v>18</v>
      </c>
      <c r="D26" s="135" t="s">
        <v>115</v>
      </c>
      <c r="E26" s="136">
        <v>44835</v>
      </c>
      <c r="F26" s="136">
        <v>45292</v>
      </c>
      <c r="G26" s="180" t="s">
        <v>134</v>
      </c>
      <c r="H26" s="181">
        <v>44816</v>
      </c>
      <c r="I26" s="3">
        <v>8</v>
      </c>
      <c r="J26" s="3" t="s">
        <v>107</v>
      </c>
      <c r="K26" s="6" t="s">
        <v>106</v>
      </c>
      <c r="L26" s="6" t="s">
        <v>105</v>
      </c>
      <c r="M26" s="3" t="s">
        <v>125</v>
      </c>
      <c r="N26" s="3" t="s">
        <v>286</v>
      </c>
      <c r="O26" s="3" t="s">
        <v>287</v>
      </c>
      <c r="P26" s="2" t="s">
        <v>288</v>
      </c>
      <c r="Q26" s="2" t="s">
        <v>279</v>
      </c>
      <c r="R26" s="2"/>
      <c r="S26" s="2" t="s">
        <v>279</v>
      </c>
    </row>
    <row r="27" spans="1:19" s="52" customFormat="1" ht="21.6" customHeight="1" x14ac:dyDescent="0.25">
      <c r="A27" s="116" t="s">
        <v>5420</v>
      </c>
      <c r="B27" s="162" t="s">
        <v>154</v>
      </c>
      <c r="C27" s="57" t="s">
        <v>35</v>
      </c>
      <c r="D27" s="58" t="s">
        <v>110</v>
      </c>
      <c r="E27" s="59">
        <v>44287</v>
      </c>
      <c r="F27" s="59">
        <v>45323</v>
      </c>
      <c r="G27" s="178" t="s">
        <v>135</v>
      </c>
      <c r="H27" s="179">
        <v>44747</v>
      </c>
      <c r="I27" s="49">
        <v>9</v>
      </c>
      <c r="J27" s="49" t="s">
        <v>103</v>
      </c>
      <c r="K27" s="51" t="s">
        <v>104</v>
      </c>
      <c r="L27" s="51" t="s">
        <v>105</v>
      </c>
      <c r="M27" s="49" t="s">
        <v>112</v>
      </c>
      <c r="N27" s="49" t="s">
        <v>289</v>
      </c>
      <c r="O27" s="49" t="s">
        <v>290</v>
      </c>
      <c r="P27" s="47" t="s">
        <v>291</v>
      </c>
      <c r="Q27" s="47" t="s">
        <v>155</v>
      </c>
      <c r="R27" s="47"/>
      <c r="S27" s="47" t="s">
        <v>155</v>
      </c>
    </row>
    <row r="28" spans="1:19" ht="21.6" customHeight="1" x14ac:dyDescent="0.25">
      <c r="A28" s="116" t="s">
        <v>5421</v>
      </c>
      <c r="B28" s="137" t="s">
        <v>214</v>
      </c>
      <c r="C28" s="134" t="s">
        <v>85</v>
      </c>
      <c r="D28" s="135" t="s">
        <v>115</v>
      </c>
      <c r="E28" s="136">
        <v>44652</v>
      </c>
      <c r="F28" s="136">
        <v>44927</v>
      </c>
      <c r="G28" s="180" t="s">
        <v>136</v>
      </c>
      <c r="H28" s="181">
        <v>45369</v>
      </c>
      <c r="I28" s="3">
        <v>8</v>
      </c>
      <c r="J28" s="3" t="s">
        <v>107</v>
      </c>
      <c r="K28" s="6" t="s">
        <v>106</v>
      </c>
      <c r="L28" s="6" t="s">
        <v>105</v>
      </c>
      <c r="M28" s="3" t="s">
        <v>125</v>
      </c>
      <c r="N28" s="3" t="s">
        <v>456</v>
      </c>
      <c r="O28" s="3" t="s">
        <v>454</v>
      </c>
      <c r="P28" s="2" t="s">
        <v>457</v>
      </c>
      <c r="Q28" s="2" t="s">
        <v>155</v>
      </c>
      <c r="R28" s="2"/>
      <c r="S28" s="2" t="s">
        <v>155</v>
      </c>
    </row>
    <row r="29" spans="1:19" ht="21.6" customHeight="1" x14ac:dyDescent="0.25">
      <c r="A29" s="116" t="s">
        <v>5422</v>
      </c>
      <c r="B29" s="137" t="s">
        <v>157</v>
      </c>
      <c r="C29" s="192" t="s">
        <v>38</v>
      </c>
      <c r="D29" s="135" t="s">
        <v>110</v>
      </c>
      <c r="E29" s="136">
        <v>41730</v>
      </c>
      <c r="F29" s="136">
        <v>44986</v>
      </c>
      <c r="G29" s="180" t="s">
        <v>138</v>
      </c>
      <c r="H29" s="181">
        <v>42732</v>
      </c>
      <c r="I29" s="3">
        <v>8</v>
      </c>
      <c r="J29" s="3" t="s">
        <v>118</v>
      </c>
      <c r="K29" s="6" t="s">
        <v>106</v>
      </c>
      <c r="L29" s="6" t="s">
        <v>105</v>
      </c>
      <c r="M29" s="3" t="s">
        <v>125</v>
      </c>
      <c r="N29" s="3" t="s">
        <v>295</v>
      </c>
      <c r="O29" s="3" t="s">
        <v>296</v>
      </c>
      <c r="P29" s="2" t="s">
        <v>297</v>
      </c>
      <c r="Q29" s="2" t="s">
        <v>155</v>
      </c>
      <c r="R29" s="2"/>
      <c r="S29" s="2" t="s">
        <v>155</v>
      </c>
    </row>
    <row r="30" spans="1:19" ht="21.6" customHeight="1" x14ac:dyDescent="0.25">
      <c r="A30" s="116" t="s">
        <v>5423</v>
      </c>
      <c r="B30" s="137" t="s">
        <v>158</v>
      </c>
      <c r="C30" s="192" t="s">
        <v>37</v>
      </c>
      <c r="D30" s="135" t="s">
        <v>110</v>
      </c>
      <c r="E30" s="136">
        <v>42095</v>
      </c>
      <c r="F30" s="136">
        <v>45352</v>
      </c>
      <c r="G30" s="180" t="s">
        <v>134</v>
      </c>
      <c r="H30" s="181">
        <v>44130</v>
      </c>
      <c r="I30" s="3">
        <v>8</v>
      </c>
      <c r="J30" s="3" t="s">
        <v>118</v>
      </c>
      <c r="K30" s="6" t="s">
        <v>106</v>
      </c>
      <c r="L30" s="6" t="s">
        <v>105</v>
      </c>
      <c r="M30" s="3" t="s">
        <v>125</v>
      </c>
      <c r="N30" s="3" t="s">
        <v>298</v>
      </c>
      <c r="O30" s="3" t="s">
        <v>299</v>
      </c>
      <c r="P30" s="2" t="s">
        <v>300</v>
      </c>
      <c r="Q30" s="2" t="s">
        <v>155</v>
      </c>
      <c r="R30" s="2"/>
      <c r="S30" s="2" t="s">
        <v>155</v>
      </c>
    </row>
    <row r="31" spans="1:19" ht="21.6" customHeight="1" x14ac:dyDescent="0.25">
      <c r="A31" s="116" t="s">
        <v>5424</v>
      </c>
      <c r="B31" s="137" t="s">
        <v>159</v>
      </c>
      <c r="C31" s="134" t="s">
        <v>39</v>
      </c>
      <c r="D31" s="135" t="s">
        <v>119</v>
      </c>
      <c r="E31" s="136">
        <v>44835</v>
      </c>
      <c r="F31" s="136">
        <v>45292</v>
      </c>
      <c r="G31" s="180" t="s">
        <v>117</v>
      </c>
      <c r="H31" s="181">
        <v>44277</v>
      </c>
      <c r="I31" s="3">
        <v>5</v>
      </c>
      <c r="J31" s="3" t="s">
        <v>118</v>
      </c>
      <c r="K31" s="6" t="s">
        <v>104</v>
      </c>
      <c r="L31" s="6" t="s">
        <v>105</v>
      </c>
      <c r="M31" s="3" t="s">
        <v>114</v>
      </c>
      <c r="N31" s="3" t="s">
        <v>301</v>
      </c>
      <c r="O31" s="3" t="s">
        <v>302</v>
      </c>
      <c r="P31" s="2" t="s">
        <v>303</v>
      </c>
      <c r="Q31" s="187" t="s">
        <v>155</v>
      </c>
      <c r="R31" s="187" t="s">
        <v>501</v>
      </c>
      <c r="S31" s="2" t="s">
        <v>155</v>
      </c>
    </row>
    <row r="32" spans="1:19" s="52" customFormat="1" ht="21.6" customHeight="1" x14ac:dyDescent="0.25">
      <c r="A32" s="116" t="s">
        <v>5425</v>
      </c>
      <c r="B32" s="162" t="s">
        <v>173</v>
      </c>
      <c r="C32" s="57" t="s">
        <v>52</v>
      </c>
      <c r="D32" s="168" t="s">
        <v>113</v>
      </c>
      <c r="E32" s="169">
        <v>45383</v>
      </c>
      <c r="F32" s="59">
        <v>45047</v>
      </c>
      <c r="G32" s="178" t="s">
        <v>135</v>
      </c>
      <c r="H32" s="181">
        <v>45369</v>
      </c>
      <c r="I32" s="49">
        <v>9</v>
      </c>
      <c r="J32" s="49" t="s">
        <v>103</v>
      </c>
      <c r="K32" s="51" t="s">
        <v>104</v>
      </c>
      <c r="L32" s="51" t="s">
        <v>105</v>
      </c>
      <c r="M32" s="49" t="s">
        <v>112</v>
      </c>
      <c r="N32" s="49" t="s">
        <v>345</v>
      </c>
      <c r="O32" s="49" t="s">
        <v>346</v>
      </c>
      <c r="P32" s="47" t="s">
        <v>347</v>
      </c>
      <c r="Q32" s="47" t="s">
        <v>307</v>
      </c>
      <c r="R32" s="47"/>
      <c r="S32" s="47" t="s">
        <v>307</v>
      </c>
    </row>
    <row r="33" spans="1:19" ht="21.6" customHeight="1" x14ac:dyDescent="0.25">
      <c r="A33" s="116" t="s">
        <v>5426</v>
      </c>
      <c r="B33" s="137" t="s">
        <v>5498</v>
      </c>
      <c r="C33" s="192" t="s">
        <v>41</v>
      </c>
      <c r="D33" s="135" t="s">
        <v>115</v>
      </c>
      <c r="E33" s="136">
        <v>44470</v>
      </c>
      <c r="F33" s="136">
        <v>45292</v>
      </c>
      <c r="G33" s="180" t="s">
        <v>136</v>
      </c>
      <c r="H33" s="181">
        <v>44105</v>
      </c>
      <c r="I33" s="3">
        <v>8</v>
      </c>
      <c r="J33" s="3" t="s">
        <v>107</v>
      </c>
      <c r="K33" s="6" t="s">
        <v>106</v>
      </c>
      <c r="L33" s="6" t="s">
        <v>105</v>
      </c>
      <c r="M33" s="3" t="s">
        <v>125</v>
      </c>
      <c r="N33" s="3" t="s">
        <v>308</v>
      </c>
      <c r="O33" s="3" t="s">
        <v>309</v>
      </c>
      <c r="P33" s="2" t="s">
        <v>310</v>
      </c>
      <c r="Q33" s="2" t="s">
        <v>307</v>
      </c>
      <c r="R33" s="2"/>
      <c r="S33" s="2" t="s">
        <v>307</v>
      </c>
    </row>
    <row r="34" spans="1:19" ht="21.6" customHeight="1" x14ac:dyDescent="0.25">
      <c r="A34" s="116" t="s">
        <v>5427</v>
      </c>
      <c r="B34" s="137" t="s">
        <v>162</v>
      </c>
      <c r="C34" s="192" t="s">
        <v>42</v>
      </c>
      <c r="D34" s="135" t="s">
        <v>110</v>
      </c>
      <c r="E34" s="136">
        <v>45200</v>
      </c>
      <c r="F34" s="136">
        <v>45292</v>
      </c>
      <c r="G34" s="180" t="s">
        <v>137</v>
      </c>
      <c r="H34" s="181">
        <v>43336</v>
      </c>
      <c r="I34" s="3">
        <v>8</v>
      </c>
      <c r="J34" s="3" t="s">
        <v>107</v>
      </c>
      <c r="K34" s="6" t="s">
        <v>104</v>
      </c>
      <c r="L34" s="6" t="s">
        <v>105</v>
      </c>
      <c r="M34" s="3" t="s">
        <v>125</v>
      </c>
      <c r="N34" s="3" t="s">
        <v>311</v>
      </c>
      <c r="O34" s="3" t="s">
        <v>312</v>
      </c>
      <c r="P34" s="2" t="s">
        <v>313</v>
      </c>
      <c r="Q34" s="2" t="s">
        <v>307</v>
      </c>
      <c r="R34" s="2"/>
      <c r="S34" s="2" t="s">
        <v>307</v>
      </c>
    </row>
    <row r="35" spans="1:19" ht="21.6" customHeight="1" x14ac:dyDescent="0.25">
      <c r="A35" s="116" t="s">
        <v>5428</v>
      </c>
      <c r="B35" s="137" t="s">
        <v>163</v>
      </c>
      <c r="C35" s="134" t="s">
        <v>43</v>
      </c>
      <c r="D35" s="168" t="s">
        <v>110</v>
      </c>
      <c r="E35" s="169">
        <v>45383</v>
      </c>
      <c r="F35" s="136">
        <v>45292</v>
      </c>
      <c r="G35" s="180" t="s">
        <v>138</v>
      </c>
      <c r="H35" s="181">
        <v>43409</v>
      </c>
      <c r="I35" s="3">
        <v>8</v>
      </c>
      <c r="J35" s="3" t="s">
        <v>107</v>
      </c>
      <c r="K35" s="6" t="s">
        <v>106</v>
      </c>
      <c r="L35" s="6" t="s">
        <v>105</v>
      </c>
      <c r="M35" s="3" t="s">
        <v>125</v>
      </c>
      <c r="N35" s="3" t="s">
        <v>314</v>
      </c>
      <c r="O35" s="3" t="s">
        <v>315</v>
      </c>
      <c r="P35" s="2" t="s">
        <v>316</v>
      </c>
      <c r="Q35" s="2" t="s">
        <v>307</v>
      </c>
      <c r="R35" s="2"/>
      <c r="S35" s="2" t="s">
        <v>307</v>
      </c>
    </row>
    <row r="36" spans="1:19" s="52" customFormat="1" ht="21.6" customHeight="1" x14ac:dyDescent="0.25">
      <c r="A36" s="116" t="s">
        <v>5429</v>
      </c>
      <c r="B36" s="162" t="s">
        <v>317</v>
      </c>
      <c r="C36" s="57" t="s">
        <v>44</v>
      </c>
      <c r="D36" s="58" t="s">
        <v>110</v>
      </c>
      <c r="E36" s="59">
        <v>44652</v>
      </c>
      <c r="F36" s="59">
        <v>45292</v>
      </c>
      <c r="G36" s="178" t="s">
        <v>135</v>
      </c>
      <c r="H36" s="179">
        <v>44280</v>
      </c>
      <c r="I36" s="49">
        <v>9</v>
      </c>
      <c r="J36" s="49" t="s">
        <v>103</v>
      </c>
      <c r="K36" s="51" t="s">
        <v>104</v>
      </c>
      <c r="L36" s="51" t="s">
        <v>105</v>
      </c>
      <c r="M36" s="49" t="s">
        <v>112</v>
      </c>
      <c r="N36" s="49" t="s">
        <v>318</v>
      </c>
      <c r="O36" s="49" t="s">
        <v>319</v>
      </c>
      <c r="P36" s="47" t="s">
        <v>320</v>
      </c>
      <c r="Q36" s="47" t="s">
        <v>164</v>
      </c>
      <c r="R36" s="47"/>
      <c r="S36" s="47" t="s">
        <v>164</v>
      </c>
    </row>
    <row r="37" spans="1:19" ht="21.6" customHeight="1" x14ac:dyDescent="0.25">
      <c r="A37" s="116" t="s">
        <v>5430</v>
      </c>
      <c r="B37" s="137" t="s">
        <v>165</v>
      </c>
      <c r="C37" s="134" t="s">
        <v>45</v>
      </c>
      <c r="D37" s="135" t="s">
        <v>115</v>
      </c>
      <c r="E37" s="136">
        <v>44470</v>
      </c>
      <c r="F37" s="136">
        <v>45292</v>
      </c>
      <c r="G37" s="180" t="s">
        <v>136</v>
      </c>
      <c r="H37" s="181">
        <v>44280</v>
      </c>
      <c r="I37" s="3">
        <v>8</v>
      </c>
      <c r="J37" s="3" t="s">
        <v>107</v>
      </c>
      <c r="K37" s="6" t="s">
        <v>106</v>
      </c>
      <c r="L37" s="6" t="s">
        <v>105</v>
      </c>
      <c r="M37" s="3" t="s">
        <v>125</v>
      </c>
      <c r="N37" s="3" t="s">
        <v>321</v>
      </c>
      <c r="O37" s="3" t="s">
        <v>322</v>
      </c>
      <c r="P37" s="2" t="s">
        <v>323</v>
      </c>
      <c r="Q37" s="2" t="s">
        <v>164</v>
      </c>
      <c r="R37" s="2"/>
      <c r="S37" s="2" t="s">
        <v>164</v>
      </c>
    </row>
    <row r="38" spans="1:19" ht="21.6" customHeight="1" x14ac:dyDescent="0.25">
      <c r="A38" s="116" t="s">
        <v>5431</v>
      </c>
      <c r="B38" s="137" t="s">
        <v>166</v>
      </c>
      <c r="C38" s="134" t="s">
        <v>19</v>
      </c>
      <c r="D38" s="135" t="s">
        <v>110</v>
      </c>
      <c r="E38" s="136">
        <v>44652</v>
      </c>
      <c r="F38" s="136">
        <v>44958</v>
      </c>
      <c r="G38" s="180" t="s">
        <v>137</v>
      </c>
      <c r="H38" s="181">
        <v>44810</v>
      </c>
      <c r="I38" s="3">
        <v>8</v>
      </c>
      <c r="J38" s="3" t="s">
        <v>107</v>
      </c>
      <c r="K38" s="6" t="s">
        <v>106</v>
      </c>
      <c r="L38" s="6" t="s">
        <v>105</v>
      </c>
      <c r="M38" s="3" t="s">
        <v>125</v>
      </c>
      <c r="N38" s="3" t="s">
        <v>324</v>
      </c>
      <c r="O38" s="3" t="s">
        <v>325</v>
      </c>
      <c r="P38" s="2" t="s">
        <v>326</v>
      </c>
      <c r="Q38" s="2" t="s">
        <v>164</v>
      </c>
      <c r="R38" s="2"/>
      <c r="S38" s="2" t="s">
        <v>164</v>
      </c>
    </row>
    <row r="39" spans="1:19" ht="21.6" customHeight="1" x14ac:dyDescent="0.25">
      <c r="A39" s="116" t="s">
        <v>5432</v>
      </c>
      <c r="B39" s="137" t="s">
        <v>167</v>
      </c>
      <c r="C39" s="134" t="s">
        <v>46</v>
      </c>
      <c r="D39" s="135" t="s">
        <v>113</v>
      </c>
      <c r="E39" s="136">
        <v>40817</v>
      </c>
      <c r="F39" s="136">
        <v>44986</v>
      </c>
      <c r="G39" s="180" t="s">
        <v>138</v>
      </c>
      <c r="H39" s="181">
        <v>42732</v>
      </c>
      <c r="I39" s="3">
        <v>8</v>
      </c>
      <c r="J39" s="3" t="s">
        <v>107</v>
      </c>
      <c r="K39" s="6" t="s">
        <v>104</v>
      </c>
      <c r="L39" s="6" t="s">
        <v>105</v>
      </c>
      <c r="M39" s="3" t="s">
        <v>125</v>
      </c>
      <c r="N39" s="3" t="s">
        <v>327</v>
      </c>
      <c r="O39" s="3" t="s">
        <v>328</v>
      </c>
      <c r="P39" s="2" t="s">
        <v>329</v>
      </c>
      <c r="Q39" s="2" t="s">
        <v>164</v>
      </c>
      <c r="R39" s="2"/>
      <c r="S39" s="2" t="s">
        <v>164</v>
      </c>
    </row>
    <row r="40" spans="1:19" ht="21.6" customHeight="1" x14ac:dyDescent="0.25">
      <c r="A40" s="116" t="s">
        <v>5433</v>
      </c>
      <c r="B40" s="137" t="s">
        <v>330</v>
      </c>
      <c r="C40" s="192" t="s">
        <v>47</v>
      </c>
      <c r="D40" s="135" t="s">
        <v>115</v>
      </c>
      <c r="E40" s="136">
        <v>44470</v>
      </c>
      <c r="F40" s="136">
        <v>44927</v>
      </c>
      <c r="G40" s="180" t="s">
        <v>134</v>
      </c>
      <c r="H40" s="181">
        <v>44200</v>
      </c>
      <c r="I40" s="3">
        <v>8</v>
      </c>
      <c r="J40" s="3" t="s">
        <v>107</v>
      </c>
      <c r="K40" s="6" t="s">
        <v>106</v>
      </c>
      <c r="L40" s="6" t="s">
        <v>105</v>
      </c>
      <c r="M40" s="3" t="s">
        <v>125</v>
      </c>
      <c r="N40" s="3" t="s">
        <v>331</v>
      </c>
      <c r="O40" s="3">
        <v>81270378378</v>
      </c>
      <c r="P40" s="2" t="s">
        <v>332</v>
      </c>
      <c r="Q40" s="2" t="s">
        <v>164</v>
      </c>
      <c r="R40" s="2"/>
      <c r="S40" s="2" t="s">
        <v>164</v>
      </c>
    </row>
    <row r="41" spans="1:19" s="52" customFormat="1" ht="21.6" customHeight="1" x14ac:dyDescent="0.25">
      <c r="A41" s="116" t="s">
        <v>5434</v>
      </c>
      <c r="B41" s="162" t="s">
        <v>168</v>
      </c>
      <c r="C41" s="57" t="s">
        <v>48</v>
      </c>
      <c r="D41" s="58" t="s">
        <v>113</v>
      </c>
      <c r="E41" s="59">
        <v>45200</v>
      </c>
      <c r="F41" s="59">
        <v>45292</v>
      </c>
      <c r="G41" s="178" t="s">
        <v>135</v>
      </c>
      <c r="H41" s="179">
        <v>44130</v>
      </c>
      <c r="I41" s="49">
        <v>9</v>
      </c>
      <c r="J41" s="49" t="s">
        <v>107</v>
      </c>
      <c r="K41" s="51" t="s">
        <v>104</v>
      </c>
      <c r="L41" s="51" t="s">
        <v>105</v>
      </c>
      <c r="M41" s="49" t="s">
        <v>112</v>
      </c>
      <c r="N41" s="49" t="s">
        <v>333</v>
      </c>
      <c r="O41" s="49" t="s">
        <v>334</v>
      </c>
      <c r="P41" s="47" t="s">
        <v>335</v>
      </c>
      <c r="Q41" s="47" t="s">
        <v>169</v>
      </c>
      <c r="R41" s="47"/>
      <c r="S41" s="47" t="s">
        <v>169</v>
      </c>
    </row>
    <row r="42" spans="1:19" ht="21.6" customHeight="1" x14ac:dyDescent="0.25">
      <c r="A42" s="116" t="s">
        <v>5435</v>
      </c>
      <c r="B42" s="137" t="s">
        <v>171</v>
      </c>
      <c r="C42" s="134" t="s">
        <v>50</v>
      </c>
      <c r="D42" s="135" t="s">
        <v>113</v>
      </c>
      <c r="E42" s="136">
        <v>43556</v>
      </c>
      <c r="F42" s="136">
        <v>44958</v>
      </c>
      <c r="G42" s="180" t="s">
        <v>138</v>
      </c>
      <c r="H42" s="181">
        <v>44231</v>
      </c>
      <c r="I42" s="3">
        <v>8</v>
      </c>
      <c r="J42" s="3" t="s">
        <v>107</v>
      </c>
      <c r="K42" s="6" t="s">
        <v>106</v>
      </c>
      <c r="L42" s="6" t="s">
        <v>105</v>
      </c>
      <c r="M42" s="3" t="s">
        <v>125</v>
      </c>
      <c r="N42" s="3" t="s">
        <v>339</v>
      </c>
      <c r="O42" s="3" t="s">
        <v>340</v>
      </c>
      <c r="P42" s="2" t="s">
        <v>341</v>
      </c>
      <c r="Q42" s="2" t="s">
        <v>169</v>
      </c>
      <c r="R42" s="2"/>
      <c r="S42" s="2" t="s">
        <v>169</v>
      </c>
    </row>
    <row r="43" spans="1:19" ht="21.6" customHeight="1" x14ac:dyDescent="0.25">
      <c r="A43" s="116" t="s">
        <v>5436</v>
      </c>
      <c r="B43" s="137" t="s">
        <v>172</v>
      </c>
      <c r="C43" s="134" t="s">
        <v>51</v>
      </c>
      <c r="D43" s="135" t="s">
        <v>115</v>
      </c>
      <c r="E43" s="136">
        <v>44652</v>
      </c>
      <c r="F43" s="136">
        <v>45413</v>
      </c>
      <c r="G43" s="180" t="s">
        <v>134</v>
      </c>
      <c r="H43" s="181">
        <v>44470</v>
      </c>
      <c r="I43" s="3">
        <v>8</v>
      </c>
      <c r="J43" s="3" t="s">
        <v>107</v>
      </c>
      <c r="K43" s="6" t="s">
        <v>104</v>
      </c>
      <c r="L43" s="6" t="s">
        <v>105</v>
      </c>
      <c r="M43" s="3" t="s">
        <v>125</v>
      </c>
      <c r="N43" s="3" t="s">
        <v>342</v>
      </c>
      <c r="O43" s="3" t="s">
        <v>343</v>
      </c>
      <c r="P43" s="2" t="s">
        <v>344</v>
      </c>
      <c r="Q43" s="2" t="s">
        <v>169</v>
      </c>
      <c r="R43" s="2"/>
      <c r="S43" s="2" t="s">
        <v>169</v>
      </c>
    </row>
    <row r="44" spans="1:19" s="52" customFormat="1" ht="21.6" customHeight="1" x14ac:dyDescent="0.25">
      <c r="A44" s="116" t="s">
        <v>5437</v>
      </c>
      <c r="B44" s="162" t="s">
        <v>5202</v>
      </c>
      <c r="C44" s="57" t="s">
        <v>5203</v>
      </c>
      <c r="D44" s="58" t="s">
        <v>113</v>
      </c>
      <c r="E44" s="59">
        <v>45017</v>
      </c>
      <c r="F44" s="59">
        <v>44927</v>
      </c>
      <c r="G44" s="178" t="s">
        <v>135</v>
      </c>
      <c r="H44" s="179">
        <v>45369</v>
      </c>
      <c r="I44" s="49">
        <v>9</v>
      </c>
      <c r="J44" s="49" t="s">
        <v>107</v>
      </c>
      <c r="K44" s="51" t="s">
        <v>104</v>
      </c>
      <c r="L44" s="51" t="s">
        <v>105</v>
      </c>
      <c r="M44" s="49" t="s">
        <v>112</v>
      </c>
      <c r="N44" s="49" t="s">
        <v>5204</v>
      </c>
      <c r="O44" s="49" t="s">
        <v>5205</v>
      </c>
      <c r="P44" s="47" t="s">
        <v>5206</v>
      </c>
      <c r="Q44" s="47" t="s">
        <v>348</v>
      </c>
      <c r="R44" s="47"/>
      <c r="S44" s="47" t="s">
        <v>348</v>
      </c>
    </row>
    <row r="45" spans="1:19" ht="21.6" customHeight="1" x14ac:dyDescent="0.25">
      <c r="A45" s="116" t="s">
        <v>5438</v>
      </c>
      <c r="B45" s="137" t="s">
        <v>174</v>
      </c>
      <c r="C45" s="134" t="s">
        <v>53</v>
      </c>
      <c r="D45" s="135" t="s">
        <v>110</v>
      </c>
      <c r="E45" s="136">
        <v>41548</v>
      </c>
      <c r="F45" s="136">
        <v>44986</v>
      </c>
      <c r="G45" s="180" t="s">
        <v>136</v>
      </c>
      <c r="H45" s="181">
        <v>42732</v>
      </c>
      <c r="I45" s="3">
        <v>8</v>
      </c>
      <c r="J45" s="3" t="s">
        <v>118</v>
      </c>
      <c r="K45" s="6" t="s">
        <v>104</v>
      </c>
      <c r="L45" s="6" t="s">
        <v>105</v>
      </c>
      <c r="M45" s="3" t="s">
        <v>125</v>
      </c>
      <c r="N45" s="3" t="s">
        <v>349</v>
      </c>
      <c r="O45" s="3" t="s">
        <v>350</v>
      </c>
      <c r="P45" s="2" t="s">
        <v>351</v>
      </c>
      <c r="Q45" s="2" t="s">
        <v>348</v>
      </c>
      <c r="R45" s="2"/>
      <c r="S45" s="2" t="s">
        <v>348</v>
      </c>
    </row>
    <row r="46" spans="1:19" ht="21.6" customHeight="1" x14ac:dyDescent="0.25">
      <c r="A46" s="116" t="s">
        <v>5439</v>
      </c>
      <c r="B46" s="137" t="s">
        <v>175</v>
      </c>
      <c r="C46" s="134" t="s">
        <v>54</v>
      </c>
      <c r="D46" s="135" t="s">
        <v>113</v>
      </c>
      <c r="E46" s="136">
        <v>42461</v>
      </c>
      <c r="F46" s="136">
        <v>45383</v>
      </c>
      <c r="G46" s="180" t="s">
        <v>138</v>
      </c>
      <c r="H46" s="181">
        <v>42732</v>
      </c>
      <c r="I46" s="3">
        <v>8</v>
      </c>
      <c r="J46" s="3" t="s">
        <v>107</v>
      </c>
      <c r="K46" s="6" t="s">
        <v>104</v>
      </c>
      <c r="L46" s="6" t="s">
        <v>105</v>
      </c>
      <c r="M46" s="3" t="s">
        <v>125</v>
      </c>
      <c r="N46" s="3" t="s">
        <v>352</v>
      </c>
      <c r="O46" s="3" t="s">
        <v>353</v>
      </c>
      <c r="P46" s="2" t="s">
        <v>354</v>
      </c>
      <c r="Q46" s="2" t="s">
        <v>348</v>
      </c>
      <c r="R46" s="2"/>
      <c r="S46" s="2" t="s">
        <v>348</v>
      </c>
    </row>
    <row r="47" spans="1:19" ht="21.6" customHeight="1" x14ac:dyDescent="0.25">
      <c r="A47" s="116" t="s">
        <v>5440</v>
      </c>
      <c r="B47" s="137" t="s">
        <v>176</v>
      </c>
      <c r="C47" s="134" t="s">
        <v>17</v>
      </c>
      <c r="D47" s="135" t="s">
        <v>115</v>
      </c>
      <c r="E47" s="136">
        <v>45200</v>
      </c>
      <c r="F47" s="136">
        <v>45505</v>
      </c>
      <c r="G47" s="180" t="s">
        <v>134</v>
      </c>
      <c r="H47" s="181">
        <v>44810</v>
      </c>
      <c r="I47" s="3">
        <v>8</v>
      </c>
      <c r="J47" s="3" t="s">
        <v>107</v>
      </c>
      <c r="K47" s="6" t="s">
        <v>106</v>
      </c>
      <c r="L47" s="6" t="s">
        <v>105</v>
      </c>
      <c r="M47" s="3" t="s">
        <v>125</v>
      </c>
      <c r="N47" s="3" t="s">
        <v>355</v>
      </c>
      <c r="O47" s="3" t="s">
        <v>356</v>
      </c>
      <c r="P47" s="2" t="s">
        <v>357</v>
      </c>
      <c r="Q47" s="2" t="s">
        <v>348</v>
      </c>
      <c r="R47" s="2"/>
      <c r="S47" s="2" t="s">
        <v>348</v>
      </c>
    </row>
    <row r="48" spans="1:19" s="52" customFormat="1" ht="21.6" customHeight="1" x14ac:dyDescent="0.25">
      <c r="A48" s="116" t="s">
        <v>5441</v>
      </c>
      <c r="B48" s="162" t="s">
        <v>160</v>
      </c>
      <c r="C48" s="57" t="s">
        <v>40</v>
      </c>
      <c r="D48" s="58" t="s">
        <v>113</v>
      </c>
      <c r="E48" s="59">
        <v>45200</v>
      </c>
      <c r="F48" s="59">
        <v>44927</v>
      </c>
      <c r="G48" s="178" t="s">
        <v>135</v>
      </c>
      <c r="H48" s="181">
        <v>45369</v>
      </c>
      <c r="I48" s="49">
        <v>9</v>
      </c>
      <c r="J48" s="49" t="s">
        <v>103</v>
      </c>
      <c r="K48" s="51" t="s">
        <v>104</v>
      </c>
      <c r="L48" s="51" t="s">
        <v>105</v>
      </c>
      <c r="M48" s="49" t="s">
        <v>112</v>
      </c>
      <c r="N48" s="49" t="s">
        <v>304</v>
      </c>
      <c r="O48" s="49" t="s">
        <v>305</v>
      </c>
      <c r="P48" s="47" t="s">
        <v>306</v>
      </c>
      <c r="Q48" s="47" t="s">
        <v>178</v>
      </c>
      <c r="R48" s="47"/>
      <c r="S48" s="47" t="s">
        <v>178</v>
      </c>
    </row>
    <row r="49" spans="1:19" ht="21.6" customHeight="1" x14ac:dyDescent="0.25">
      <c r="A49" s="116" t="s">
        <v>5442</v>
      </c>
      <c r="B49" s="137" t="s">
        <v>156</v>
      </c>
      <c r="C49" s="192" t="s">
        <v>36</v>
      </c>
      <c r="D49" s="135" t="s">
        <v>110</v>
      </c>
      <c r="E49" s="136">
        <v>43922</v>
      </c>
      <c r="F49" s="136">
        <v>45505</v>
      </c>
      <c r="G49" s="180" t="s">
        <v>136</v>
      </c>
      <c r="H49" s="181">
        <v>45369</v>
      </c>
      <c r="I49" s="3">
        <v>8</v>
      </c>
      <c r="J49" s="3" t="s">
        <v>107</v>
      </c>
      <c r="K49" s="6" t="s">
        <v>104</v>
      </c>
      <c r="L49" s="6" t="s">
        <v>105</v>
      </c>
      <c r="M49" s="3" t="s">
        <v>125</v>
      </c>
      <c r="N49" s="3" t="s">
        <v>292</v>
      </c>
      <c r="O49" s="3" t="s">
        <v>293</v>
      </c>
      <c r="P49" s="2" t="s">
        <v>294</v>
      </c>
      <c r="Q49" s="2" t="s">
        <v>178</v>
      </c>
      <c r="R49" s="2"/>
      <c r="S49" s="2" t="s">
        <v>178</v>
      </c>
    </row>
    <row r="50" spans="1:19" ht="21.6" customHeight="1" x14ac:dyDescent="0.25">
      <c r="A50" s="116" t="s">
        <v>5443</v>
      </c>
      <c r="B50" s="137" t="s">
        <v>181</v>
      </c>
      <c r="C50" s="134" t="s">
        <v>57</v>
      </c>
      <c r="D50" s="135" t="s">
        <v>113</v>
      </c>
      <c r="E50" s="136">
        <v>43922</v>
      </c>
      <c r="F50" s="136">
        <v>44958</v>
      </c>
      <c r="G50" s="180" t="s">
        <v>138</v>
      </c>
      <c r="H50" s="181">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16" t="s">
        <v>5444</v>
      </c>
      <c r="B51" s="137" t="s">
        <v>182</v>
      </c>
      <c r="C51" s="192" t="s">
        <v>58</v>
      </c>
      <c r="D51" s="135" t="s">
        <v>110</v>
      </c>
      <c r="E51" s="136">
        <v>45017</v>
      </c>
      <c r="F51" s="136">
        <v>45047</v>
      </c>
      <c r="G51" s="180" t="s">
        <v>134</v>
      </c>
      <c r="H51" s="181">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116" t="s">
        <v>5445</v>
      </c>
      <c r="B52" s="162" t="s">
        <v>183</v>
      </c>
      <c r="C52" s="57" t="s">
        <v>59</v>
      </c>
      <c r="D52" s="58" t="s">
        <v>113</v>
      </c>
      <c r="E52" s="59">
        <v>44105</v>
      </c>
      <c r="F52" s="59">
        <v>45292</v>
      </c>
      <c r="G52" s="178" t="s">
        <v>135</v>
      </c>
      <c r="H52" s="179">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16" t="s">
        <v>5446</v>
      </c>
      <c r="B53" s="137" t="s">
        <v>184</v>
      </c>
      <c r="C53" s="134" t="s">
        <v>60</v>
      </c>
      <c r="D53" s="135" t="s">
        <v>113</v>
      </c>
      <c r="E53" s="136">
        <v>44652</v>
      </c>
      <c r="F53" s="136">
        <v>45292</v>
      </c>
      <c r="G53" s="180" t="s">
        <v>136</v>
      </c>
      <c r="H53" s="181">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16" t="s">
        <v>5447</v>
      </c>
      <c r="B54" s="137" t="s">
        <v>185</v>
      </c>
      <c r="C54" s="134" t="s">
        <v>61</v>
      </c>
      <c r="D54" s="135" t="s">
        <v>113</v>
      </c>
      <c r="E54" s="136">
        <v>44652</v>
      </c>
      <c r="F54" s="136">
        <v>45292</v>
      </c>
      <c r="G54" s="180" t="s">
        <v>137</v>
      </c>
      <c r="H54" s="181">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16" t="s">
        <v>5448</v>
      </c>
      <c r="B55" s="137" t="s">
        <v>186</v>
      </c>
      <c r="C55" s="192" t="s">
        <v>62</v>
      </c>
      <c r="D55" s="135" t="s">
        <v>113</v>
      </c>
      <c r="E55" s="136">
        <v>44835</v>
      </c>
      <c r="F55" s="136">
        <v>44986</v>
      </c>
      <c r="G55" s="180" t="s">
        <v>138</v>
      </c>
      <c r="H55" s="181">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16" t="s">
        <v>5449</v>
      </c>
      <c r="B56" s="137" t="s">
        <v>198</v>
      </c>
      <c r="C56" s="192" t="s">
        <v>72</v>
      </c>
      <c r="D56" s="135" t="s">
        <v>110</v>
      </c>
      <c r="E56" s="136">
        <v>43922</v>
      </c>
      <c r="F56" s="136">
        <v>45292</v>
      </c>
      <c r="G56" s="180" t="s">
        <v>134</v>
      </c>
      <c r="H56" s="181">
        <v>45369</v>
      </c>
      <c r="I56" s="3">
        <v>8</v>
      </c>
      <c r="J56" s="3" t="s">
        <v>107</v>
      </c>
      <c r="K56" s="6" t="s">
        <v>106</v>
      </c>
      <c r="L56" s="6" t="s">
        <v>105</v>
      </c>
      <c r="M56" s="3" t="s">
        <v>125</v>
      </c>
      <c r="N56" s="3" t="s">
        <v>413</v>
      </c>
      <c r="O56" s="3" t="s">
        <v>414</v>
      </c>
      <c r="P56" s="2" t="s">
        <v>415</v>
      </c>
      <c r="Q56" s="2" t="s">
        <v>375</v>
      </c>
      <c r="R56" s="2"/>
      <c r="S56" s="2" t="s">
        <v>375</v>
      </c>
    </row>
    <row r="57" spans="1:19" s="52" customFormat="1" ht="21.6" customHeight="1" x14ac:dyDescent="0.25">
      <c r="A57" s="116" t="s">
        <v>5450</v>
      </c>
      <c r="B57" s="162" t="s">
        <v>5296</v>
      </c>
      <c r="C57" s="57" t="s">
        <v>5297</v>
      </c>
      <c r="D57" s="58" t="s">
        <v>110</v>
      </c>
      <c r="E57" s="59">
        <v>44105</v>
      </c>
      <c r="F57" s="59">
        <v>45444</v>
      </c>
      <c r="G57" s="178" t="s">
        <v>135</v>
      </c>
      <c r="H57" s="179">
        <v>45369</v>
      </c>
      <c r="I57" s="49">
        <v>9</v>
      </c>
      <c r="J57" s="49" t="s">
        <v>111</v>
      </c>
      <c r="K57" s="51" t="s">
        <v>104</v>
      </c>
      <c r="L57" s="51" t="s">
        <v>105</v>
      </c>
      <c r="M57" s="49" t="s">
        <v>112</v>
      </c>
      <c r="N57" s="49" t="s">
        <v>5298</v>
      </c>
      <c r="O57" s="49" t="s">
        <v>5299</v>
      </c>
      <c r="P57" s="47" t="s">
        <v>5300</v>
      </c>
      <c r="Q57" s="47" t="s">
        <v>189</v>
      </c>
      <c r="R57" s="47"/>
      <c r="S57" s="47" t="s">
        <v>189</v>
      </c>
    </row>
    <row r="58" spans="1:19" ht="21.6" customHeight="1" x14ac:dyDescent="0.25">
      <c r="A58" s="116" t="s">
        <v>5451</v>
      </c>
      <c r="B58" s="137" t="s">
        <v>190</v>
      </c>
      <c r="C58" s="134" t="s">
        <v>65</v>
      </c>
      <c r="D58" s="135" t="s">
        <v>113</v>
      </c>
      <c r="E58" s="136">
        <v>43556</v>
      </c>
      <c r="F58" s="136">
        <v>45383</v>
      </c>
      <c r="G58" s="180" t="s">
        <v>136</v>
      </c>
      <c r="H58" s="181">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16" t="s">
        <v>5452</v>
      </c>
      <c r="B59" s="137" t="s">
        <v>191</v>
      </c>
      <c r="C59" s="192" t="s">
        <v>66</v>
      </c>
      <c r="D59" s="135" t="s">
        <v>110</v>
      </c>
      <c r="E59" s="136">
        <v>45017</v>
      </c>
      <c r="F59" s="136">
        <v>44927</v>
      </c>
      <c r="G59" s="180" t="s">
        <v>137</v>
      </c>
      <c r="H59" s="181">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16" t="s">
        <v>5453</v>
      </c>
      <c r="B60" s="137" t="s">
        <v>192</v>
      </c>
      <c r="C60" s="192" t="s">
        <v>67</v>
      </c>
      <c r="D60" s="135" t="s">
        <v>113</v>
      </c>
      <c r="E60" s="136">
        <v>43922</v>
      </c>
      <c r="F60" s="136">
        <v>45017</v>
      </c>
      <c r="G60" s="180" t="s">
        <v>138</v>
      </c>
      <c r="H60" s="181">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116" t="s">
        <v>5454</v>
      </c>
      <c r="B61" s="162" t="s">
        <v>400</v>
      </c>
      <c r="C61" s="57" t="s">
        <v>68</v>
      </c>
      <c r="D61" s="58" t="s">
        <v>110</v>
      </c>
      <c r="E61" s="59">
        <v>44652</v>
      </c>
      <c r="F61" s="59">
        <v>45292</v>
      </c>
      <c r="G61" s="178" t="s">
        <v>135</v>
      </c>
      <c r="H61" s="181">
        <v>45369</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16" t="s">
        <v>5455</v>
      </c>
      <c r="B62" s="137" t="s">
        <v>194</v>
      </c>
      <c r="C62" s="134" t="s">
        <v>69</v>
      </c>
      <c r="D62" s="135" t="s">
        <v>113</v>
      </c>
      <c r="E62" s="136">
        <v>44652</v>
      </c>
      <c r="F62" s="136">
        <v>45292</v>
      </c>
      <c r="G62" s="180" t="s">
        <v>137</v>
      </c>
      <c r="H62" s="181">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16" t="s">
        <v>5456</v>
      </c>
      <c r="B63" s="137" t="s">
        <v>195</v>
      </c>
      <c r="C63" s="134" t="s">
        <v>70</v>
      </c>
      <c r="D63" s="135" t="s">
        <v>113</v>
      </c>
      <c r="E63" s="136">
        <v>44652</v>
      </c>
      <c r="F63" s="136">
        <v>45292</v>
      </c>
      <c r="G63" s="180" t="s">
        <v>134</v>
      </c>
      <c r="H63" s="181">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116" t="s">
        <v>5457</v>
      </c>
      <c r="B64" s="162" t="s">
        <v>196</v>
      </c>
      <c r="C64" s="57" t="s">
        <v>71</v>
      </c>
      <c r="D64" s="58" t="s">
        <v>110</v>
      </c>
      <c r="E64" s="59">
        <v>45017</v>
      </c>
      <c r="F64" s="59">
        <v>45352</v>
      </c>
      <c r="G64" s="178" t="s">
        <v>135</v>
      </c>
      <c r="H64" s="179">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16" t="s">
        <v>5458</v>
      </c>
      <c r="B65" s="137" t="s">
        <v>187</v>
      </c>
      <c r="C65" s="134" t="s">
        <v>63</v>
      </c>
      <c r="D65" s="135" t="s">
        <v>113</v>
      </c>
      <c r="E65" s="136">
        <v>44652</v>
      </c>
      <c r="F65" s="136">
        <v>45413</v>
      </c>
      <c r="G65" s="180" t="s">
        <v>136</v>
      </c>
      <c r="H65" s="181">
        <v>45369</v>
      </c>
      <c r="I65" s="3">
        <v>8</v>
      </c>
      <c r="J65" s="49" t="s">
        <v>103</v>
      </c>
      <c r="K65" s="6" t="s">
        <v>106</v>
      </c>
      <c r="L65" s="6" t="s">
        <v>105</v>
      </c>
      <c r="M65" s="3" t="s">
        <v>125</v>
      </c>
      <c r="N65" s="3" t="s">
        <v>385</v>
      </c>
      <c r="O65" s="3" t="s">
        <v>386</v>
      </c>
      <c r="P65" s="2" t="s">
        <v>387</v>
      </c>
      <c r="Q65" s="2" t="s">
        <v>375</v>
      </c>
      <c r="R65" s="2"/>
      <c r="S65" s="2" t="s">
        <v>197</v>
      </c>
    </row>
    <row r="66" spans="1:19" ht="21.6" customHeight="1" x14ac:dyDescent="0.25">
      <c r="A66" s="116" t="s">
        <v>5459</v>
      </c>
      <c r="B66" s="137" t="s">
        <v>201</v>
      </c>
      <c r="C66" s="192" t="s">
        <v>75</v>
      </c>
      <c r="D66" s="135" t="s">
        <v>113</v>
      </c>
      <c r="E66" s="136">
        <v>44835</v>
      </c>
      <c r="F66" s="59">
        <v>45474</v>
      </c>
      <c r="G66" s="180" t="s">
        <v>134</v>
      </c>
      <c r="H66" s="181">
        <v>43118</v>
      </c>
      <c r="I66" s="3">
        <v>8</v>
      </c>
      <c r="J66" s="3" t="s">
        <v>107</v>
      </c>
      <c r="K66" s="6" t="s">
        <v>106</v>
      </c>
      <c r="L66" s="6" t="s">
        <v>105</v>
      </c>
      <c r="M66" s="3" t="s">
        <v>125</v>
      </c>
      <c r="N66" s="3" t="s">
        <v>422</v>
      </c>
      <c r="O66" s="3" t="s">
        <v>423</v>
      </c>
      <c r="P66" s="2" t="s">
        <v>424</v>
      </c>
      <c r="Q66" s="2" t="s">
        <v>197</v>
      </c>
      <c r="R66" s="2"/>
      <c r="S66" s="2" t="s">
        <v>197</v>
      </c>
    </row>
    <row r="67" spans="1:19" s="52" customFormat="1" ht="21.6" customHeight="1" x14ac:dyDescent="0.25">
      <c r="A67" s="116" t="s">
        <v>5460</v>
      </c>
      <c r="B67" s="162" t="s">
        <v>216</v>
      </c>
      <c r="C67" s="57" t="s">
        <v>87</v>
      </c>
      <c r="D67" s="58" t="s">
        <v>110</v>
      </c>
      <c r="E67" s="59">
        <v>44287</v>
      </c>
      <c r="F67" s="59">
        <v>45383</v>
      </c>
      <c r="G67" s="178" t="s">
        <v>135</v>
      </c>
      <c r="H67" s="181">
        <v>45369</v>
      </c>
      <c r="I67" s="49">
        <v>9</v>
      </c>
      <c r="J67" s="49" t="s">
        <v>107</v>
      </c>
      <c r="K67" s="51" t="s">
        <v>104</v>
      </c>
      <c r="L67" s="51" t="s">
        <v>105</v>
      </c>
      <c r="M67" s="49" t="s">
        <v>112</v>
      </c>
      <c r="N67" s="49" t="s">
        <v>460</v>
      </c>
      <c r="O67" s="49" t="s">
        <v>461</v>
      </c>
      <c r="P67" s="47" t="s">
        <v>462</v>
      </c>
      <c r="Q67" s="47" t="s">
        <v>428</v>
      </c>
      <c r="R67" s="47"/>
      <c r="S67" s="47" t="s">
        <v>428</v>
      </c>
    </row>
    <row r="68" spans="1:19" ht="21.6" customHeight="1" x14ac:dyDescent="0.25">
      <c r="A68" s="116" t="s">
        <v>5461</v>
      </c>
      <c r="B68" s="137" t="s">
        <v>203</v>
      </c>
      <c r="C68" s="192" t="s">
        <v>77</v>
      </c>
      <c r="D68" s="168" t="s">
        <v>110</v>
      </c>
      <c r="E68" s="169">
        <v>45383</v>
      </c>
      <c r="F68" s="136">
        <v>45261</v>
      </c>
      <c r="G68" s="180" t="s">
        <v>136</v>
      </c>
      <c r="H68" s="181">
        <v>44711</v>
      </c>
      <c r="I68" s="3">
        <v>8</v>
      </c>
      <c r="J68" s="3" t="s">
        <v>111</v>
      </c>
      <c r="K68" s="6" t="s">
        <v>106</v>
      </c>
      <c r="L68" s="6" t="s">
        <v>105</v>
      </c>
      <c r="M68" s="3" t="s">
        <v>125</v>
      </c>
      <c r="N68" s="3" t="s">
        <v>429</v>
      </c>
      <c r="O68" s="3" t="s">
        <v>430</v>
      </c>
      <c r="P68" s="2" t="s">
        <v>431</v>
      </c>
      <c r="Q68" s="2" t="s">
        <v>428</v>
      </c>
      <c r="R68" s="2"/>
      <c r="S68" s="2" t="s">
        <v>428</v>
      </c>
    </row>
    <row r="69" spans="1:19" ht="21.6" customHeight="1" x14ac:dyDescent="0.25">
      <c r="A69" s="116" t="s">
        <v>5462</v>
      </c>
      <c r="B69" s="137" t="s">
        <v>204</v>
      </c>
      <c r="C69" s="192" t="s">
        <v>78</v>
      </c>
      <c r="D69" s="135" t="s">
        <v>115</v>
      </c>
      <c r="E69" s="136">
        <v>44652</v>
      </c>
      <c r="F69" s="136">
        <v>45292</v>
      </c>
      <c r="G69" s="180" t="s">
        <v>137</v>
      </c>
      <c r="H69" s="181">
        <v>44130</v>
      </c>
      <c r="I69" s="3">
        <v>8</v>
      </c>
      <c r="J69" s="3" t="s">
        <v>120</v>
      </c>
      <c r="K69" s="6" t="s">
        <v>106</v>
      </c>
      <c r="L69" s="6" t="s">
        <v>105</v>
      </c>
      <c r="M69" s="3" t="s">
        <v>125</v>
      </c>
      <c r="N69" s="3" t="s">
        <v>432</v>
      </c>
      <c r="O69" s="3" t="s">
        <v>433</v>
      </c>
      <c r="P69" s="2" t="s">
        <v>434</v>
      </c>
      <c r="Q69" s="2" t="s">
        <v>428</v>
      </c>
      <c r="R69" s="2"/>
      <c r="S69" s="2" t="s">
        <v>428</v>
      </c>
    </row>
    <row r="70" spans="1:19" ht="21.6" customHeight="1" x14ac:dyDescent="0.25">
      <c r="A70" s="116" t="s">
        <v>5463</v>
      </c>
      <c r="B70" s="137" t="s">
        <v>206</v>
      </c>
      <c r="C70" s="192" t="s">
        <v>80</v>
      </c>
      <c r="D70" s="135" t="s">
        <v>110</v>
      </c>
      <c r="E70" s="136">
        <v>45017</v>
      </c>
      <c r="F70" s="205">
        <v>45566</v>
      </c>
      <c r="G70" s="180" t="s">
        <v>134</v>
      </c>
      <c r="H70" s="181">
        <v>44351</v>
      </c>
      <c r="I70" s="3">
        <v>8</v>
      </c>
      <c r="J70" s="3" t="s">
        <v>107</v>
      </c>
      <c r="K70" s="6" t="s">
        <v>106</v>
      </c>
      <c r="L70" s="6" t="s">
        <v>105</v>
      </c>
      <c r="M70" s="3" t="s">
        <v>125</v>
      </c>
      <c r="N70" s="3" t="s">
        <v>438</v>
      </c>
      <c r="O70" s="3" t="s">
        <v>439</v>
      </c>
      <c r="P70" s="2" t="s">
        <v>440</v>
      </c>
      <c r="Q70" s="2" t="s">
        <v>428</v>
      </c>
      <c r="R70" s="2"/>
      <c r="S70" s="2" t="s">
        <v>428</v>
      </c>
    </row>
    <row r="71" spans="1:19" s="52" customFormat="1" ht="21.6" customHeight="1" x14ac:dyDescent="0.25">
      <c r="A71" s="116" t="s">
        <v>5464</v>
      </c>
      <c r="B71" s="197" t="s">
        <v>207</v>
      </c>
      <c r="C71" s="57" t="s">
        <v>20</v>
      </c>
      <c r="D71" s="58" t="s">
        <v>115</v>
      </c>
      <c r="E71" s="59">
        <v>44652</v>
      </c>
      <c r="F71" s="59">
        <v>45292</v>
      </c>
      <c r="G71" s="178" t="s">
        <v>135</v>
      </c>
      <c r="H71" s="179">
        <v>44816</v>
      </c>
      <c r="I71" s="49">
        <v>9</v>
      </c>
      <c r="J71" s="49" t="s">
        <v>120</v>
      </c>
      <c r="K71" s="51" t="s">
        <v>104</v>
      </c>
      <c r="L71" s="51" t="s">
        <v>105</v>
      </c>
      <c r="M71" s="49" t="s">
        <v>112</v>
      </c>
      <c r="N71" s="49" t="s">
        <v>441</v>
      </c>
      <c r="O71" s="49" t="s">
        <v>442</v>
      </c>
      <c r="P71" s="47" t="s">
        <v>443</v>
      </c>
      <c r="Q71" s="47" t="s">
        <v>208</v>
      </c>
      <c r="R71" s="47"/>
      <c r="S71" s="47" t="s">
        <v>208</v>
      </c>
    </row>
    <row r="72" spans="1:19" ht="21.6" customHeight="1" x14ac:dyDescent="0.25">
      <c r="A72" s="116" t="s">
        <v>5465</v>
      </c>
      <c r="B72" s="137" t="s">
        <v>209</v>
      </c>
      <c r="C72" s="192" t="s">
        <v>81</v>
      </c>
      <c r="D72" s="135" t="s">
        <v>115</v>
      </c>
      <c r="E72" s="136">
        <v>44287</v>
      </c>
      <c r="F72" s="136">
        <v>45292</v>
      </c>
      <c r="G72" s="180" t="s">
        <v>136</v>
      </c>
      <c r="H72" s="181">
        <v>44470</v>
      </c>
      <c r="I72" s="3">
        <v>8</v>
      </c>
      <c r="J72" s="3" t="s">
        <v>107</v>
      </c>
      <c r="K72" s="6" t="s">
        <v>104</v>
      </c>
      <c r="L72" s="6" t="s">
        <v>105</v>
      </c>
      <c r="M72" s="3" t="s">
        <v>125</v>
      </c>
      <c r="N72" s="3" t="s">
        <v>444</v>
      </c>
      <c r="O72" s="3" t="s">
        <v>445</v>
      </c>
      <c r="P72" s="2" t="s">
        <v>446</v>
      </c>
      <c r="Q72" s="2" t="s">
        <v>208</v>
      </c>
      <c r="R72" s="2"/>
      <c r="S72" s="2" t="s">
        <v>208</v>
      </c>
    </row>
    <row r="73" spans="1:19" ht="21.6" customHeight="1" x14ac:dyDescent="0.25">
      <c r="A73" s="116" t="s">
        <v>5466</v>
      </c>
      <c r="B73" s="137" t="s">
        <v>210</v>
      </c>
      <c r="C73" s="134" t="s">
        <v>82</v>
      </c>
      <c r="D73" s="135" t="s">
        <v>113</v>
      </c>
      <c r="E73" s="136">
        <v>41913</v>
      </c>
      <c r="F73" s="136">
        <v>45352</v>
      </c>
      <c r="G73" s="180" t="s">
        <v>138</v>
      </c>
      <c r="H73" s="181">
        <v>44711</v>
      </c>
      <c r="I73" s="3">
        <v>8</v>
      </c>
      <c r="J73" s="3" t="s">
        <v>107</v>
      </c>
      <c r="K73" s="6" t="s">
        <v>106</v>
      </c>
      <c r="L73" s="6" t="s">
        <v>105</v>
      </c>
      <c r="M73" s="3" t="s">
        <v>125</v>
      </c>
      <c r="N73" s="3" t="s">
        <v>447</v>
      </c>
      <c r="O73" s="3" t="s">
        <v>448</v>
      </c>
      <c r="P73" s="2" t="s">
        <v>449</v>
      </c>
      <c r="Q73" s="2" t="s">
        <v>208</v>
      </c>
      <c r="R73" s="2"/>
      <c r="S73" s="2" t="s">
        <v>208</v>
      </c>
    </row>
    <row r="74" spans="1:19" ht="21.6" customHeight="1" x14ac:dyDescent="0.25">
      <c r="A74" s="116" t="s">
        <v>5467</v>
      </c>
      <c r="B74" s="137" t="s">
        <v>2305</v>
      </c>
      <c r="C74" s="134" t="s">
        <v>2306</v>
      </c>
      <c r="D74" s="135" t="s">
        <v>113</v>
      </c>
      <c r="E74" s="136">
        <v>41730</v>
      </c>
      <c r="F74" s="136">
        <v>44986</v>
      </c>
      <c r="G74" s="180" t="s">
        <v>137</v>
      </c>
      <c r="H74" s="181">
        <v>45369</v>
      </c>
      <c r="I74" s="3">
        <v>8</v>
      </c>
      <c r="J74" s="3" t="s">
        <v>107</v>
      </c>
      <c r="K74" s="6" t="s">
        <v>106</v>
      </c>
      <c r="L74" s="6" t="s">
        <v>105</v>
      </c>
      <c r="M74" s="3" t="s">
        <v>125</v>
      </c>
      <c r="N74" s="3" t="s">
        <v>2308</v>
      </c>
      <c r="O74" s="3" t="s">
        <v>2309</v>
      </c>
      <c r="P74" s="2" t="s">
        <v>2310</v>
      </c>
      <c r="Q74" s="2" t="s">
        <v>208</v>
      </c>
      <c r="R74" s="2"/>
      <c r="S74" s="2" t="s">
        <v>208</v>
      </c>
    </row>
    <row r="75" spans="1:19" s="52" customFormat="1" ht="21.6" customHeight="1" x14ac:dyDescent="0.25">
      <c r="A75" s="116" t="s">
        <v>5468</v>
      </c>
      <c r="B75" s="162" t="s">
        <v>211</v>
      </c>
      <c r="C75" s="57" t="s">
        <v>83</v>
      </c>
      <c r="D75" s="58" t="s">
        <v>110</v>
      </c>
      <c r="E75" s="59">
        <v>45200</v>
      </c>
      <c r="F75" s="59">
        <v>45292</v>
      </c>
      <c r="G75" s="178" t="s">
        <v>135</v>
      </c>
      <c r="H75" s="179">
        <v>44747</v>
      </c>
      <c r="I75" s="49">
        <v>9</v>
      </c>
      <c r="J75" s="49" t="s">
        <v>120</v>
      </c>
      <c r="K75" s="51" t="s">
        <v>104</v>
      </c>
      <c r="L75" s="51" t="s">
        <v>105</v>
      </c>
      <c r="M75" s="49" t="s">
        <v>112</v>
      </c>
      <c r="N75" s="49" t="s">
        <v>450</v>
      </c>
      <c r="O75" s="49" t="s">
        <v>451</v>
      </c>
      <c r="P75" s="47" t="s">
        <v>452</v>
      </c>
      <c r="Q75" s="47" t="s">
        <v>212</v>
      </c>
      <c r="R75" s="47"/>
      <c r="S75" s="47" t="s">
        <v>212</v>
      </c>
    </row>
    <row r="76" spans="1:19" ht="21.6" customHeight="1" x14ac:dyDescent="0.25">
      <c r="A76" s="116" t="s">
        <v>5469</v>
      </c>
      <c r="B76" s="137" t="s">
        <v>213</v>
      </c>
      <c r="C76" s="192" t="s">
        <v>84</v>
      </c>
      <c r="D76" s="135" t="s">
        <v>113</v>
      </c>
      <c r="E76" s="136">
        <v>42461</v>
      </c>
      <c r="F76" s="136">
        <v>45292</v>
      </c>
      <c r="G76" s="180" t="s">
        <v>136</v>
      </c>
      <c r="H76" s="181">
        <v>43707</v>
      </c>
      <c r="I76" s="3">
        <v>8</v>
      </c>
      <c r="J76" s="3" t="s">
        <v>107</v>
      </c>
      <c r="K76" s="6" t="s">
        <v>106</v>
      </c>
      <c r="L76" s="6" t="s">
        <v>105</v>
      </c>
      <c r="M76" s="3" t="s">
        <v>125</v>
      </c>
      <c r="N76" s="3" t="s">
        <v>453</v>
      </c>
      <c r="O76" s="3" t="s">
        <v>454</v>
      </c>
      <c r="P76" s="2" t="s">
        <v>455</v>
      </c>
      <c r="Q76" s="2" t="s">
        <v>212</v>
      </c>
      <c r="R76" s="2"/>
      <c r="S76" s="2" t="s">
        <v>212</v>
      </c>
    </row>
    <row r="77" spans="1:19" ht="21.6" customHeight="1" x14ac:dyDescent="0.25">
      <c r="A77" s="116" t="s">
        <v>5470</v>
      </c>
      <c r="B77" s="137" t="s">
        <v>215</v>
      </c>
      <c r="C77" s="134" t="s">
        <v>86</v>
      </c>
      <c r="D77" s="168" t="s">
        <v>110</v>
      </c>
      <c r="E77" s="169">
        <v>45383</v>
      </c>
      <c r="F77" s="136">
        <v>45292</v>
      </c>
      <c r="G77" s="180" t="s">
        <v>138</v>
      </c>
      <c r="H77" s="181">
        <v>44351</v>
      </c>
      <c r="I77" s="3">
        <v>8</v>
      </c>
      <c r="J77" s="3" t="s">
        <v>107</v>
      </c>
      <c r="K77" s="6" t="s">
        <v>106</v>
      </c>
      <c r="L77" s="6" t="s">
        <v>105</v>
      </c>
      <c r="M77" s="3" t="s">
        <v>125</v>
      </c>
      <c r="N77" s="3" t="s">
        <v>458</v>
      </c>
      <c r="O77" s="3" t="s">
        <v>238</v>
      </c>
      <c r="P77" s="2" t="s">
        <v>459</v>
      </c>
      <c r="Q77" s="2" t="s">
        <v>212</v>
      </c>
      <c r="R77" s="2"/>
      <c r="S77" s="2" t="s">
        <v>212</v>
      </c>
    </row>
    <row r="78" spans="1:19" s="52" customFormat="1" ht="21.6" customHeight="1" x14ac:dyDescent="0.25">
      <c r="A78" s="116" t="s">
        <v>5471</v>
      </c>
      <c r="B78" s="162" t="s">
        <v>4551</v>
      </c>
      <c r="C78" s="57" t="s">
        <v>4552</v>
      </c>
      <c r="D78" s="58" t="s">
        <v>113</v>
      </c>
      <c r="E78" s="59">
        <v>44105</v>
      </c>
      <c r="F78" s="59">
        <v>45352</v>
      </c>
      <c r="G78" s="178" t="s">
        <v>135</v>
      </c>
      <c r="H78" s="179">
        <v>45369</v>
      </c>
      <c r="I78" s="49">
        <v>9</v>
      </c>
      <c r="J78" s="49" t="s">
        <v>107</v>
      </c>
      <c r="K78" s="51" t="s">
        <v>106</v>
      </c>
      <c r="L78" s="51" t="s">
        <v>105</v>
      </c>
      <c r="M78" s="49" t="s">
        <v>112</v>
      </c>
      <c r="N78" s="49" t="s">
        <v>4553</v>
      </c>
      <c r="O78" s="49">
        <v>81363124175</v>
      </c>
      <c r="P78" s="47" t="s">
        <v>4554</v>
      </c>
      <c r="Q78" s="47" t="s">
        <v>463</v>
      </c>
      <c r="R78" s="47"/>
      <c r="S78" s="47" t="s">
        <v>463</v>
      </c>
    </row>
    <row r="79" spans="1:19" ht="21.6" customHeight="1" x14ac:dyDescent="0.25">
      <c r="A79" s="116" t="s">
        <v>5472</v>
      </c>
      <c r="B79" s="137" t="s">
        <v>217</v>
      </c>
      <c r="C79" s="192" t="s">
        <v>88</v>
      </c>
      <c r="D79" s="135" t="s">
        <v>110</v>
      </c>
      <c r="E79" s="136">
        <v>43556</v>
      </c>
      <c r="F79" s="136">
        <v>45352</v>
      </c>
      <c r="G79" s="180" t="s">
        <v>136</v>
      </c>
      <c r="H79" s="181">
        <v>44231</v>
      </c>
      <c r="I79" s="3">
        <v>8</v>
      </c>
      <c r="J79" s="3" t="s">
        <v>118</v>
      </c>
      <c r="K79" s="6" t="s">
        <v>106</v>
      </c>
      <c r="L79" s="6" t="s">
        <v>105</v>
      </c>
      <c r="M79" s="3" t="s">
        <v>125</v>
      </c>
      <c r="N79" s="3" t="s">
        <v>464</v>
      </c>
      <c r="O79" s="3" t="s">
        <v>465</v>
      </c>
      <c r="P79" s="2" t="s">
        <v>466</v>
      </c>
      <c r="Q79" s="2" t="s">
        <v>463</v>
      </c>
      <c r="R79" s="2"/>
      <c r="S79" s="2" t="s">
        <v>463</v>
      </c>
    </row>
    <row r="80" spans="1:19" ht="21.6" customHeight="1" x14ac:dyDescent="0.25">
      <c r="A80" s="116" t="s">
        <v>5473</v>
      </c>
      <c r="B80" s="137" t="s">
        <v>218</v>
      </c>
      <c r="C80" s="134" t="s">
        <v>89</v>
      </c>
      <c r="D80" s="135" t="s">
        <v>115</v>
      </c>
      <c r="E80" s="136">
        <v>44470</v>
      </c>
      <c r="F80" s="136">
        <v>45292</v>
      </c>
      <c r="G80" s="180" t="s">
        <v>138</v>
      </c>
      <c r="H80" s="181">
        <v>44105</v>
      </c>
      <c r="I80" s="3">
        <v>8</v>
      </c>
      <c r="J80" s="3" t="s">
        <v>120</v>
      </c>
      <c r="K80" s="6" t="s">
        <v>104</v>
      </c>
      <c r="L80" s="6" t="s">
        <v>105</v>
      </c>
      <c r="M80" s="3" t="s">
        <v>125</v>
      </c>
      <c r="N80" s="3" t="s">
        <v>467</v>
      </c>
      <c r="O80" s="3" t="s">
        <v>468</v>
      </c>
      <c r="P80" s="2" t="s">
        <v>469</v>
      </c>
      <c r="Q80" s="2" t="s">
        <v>463</v>
      </c>
      <c r="R80" s="2"/>
      <c r="S80" s="2" t="s">
        <v>463</v>
      </c>
    </row>
    <row r="81" spans="1:19" ht="21.6" customHeight="1" x14ac:dyDescent="0.25">
      <c r="A81" s="116" t="s">
        <v>5474</v>
      </c>
      <c r="B81" s="137" t="s">
        <v>219</v>
      </c>
      <c r="C81" s="134" t="s">
        <v>90</v>
      </c>
      <c r="D81" s="135" t="s">
        <v>110</v>
      </c>
      <c r="E81" s="136">
        <v>42461</v>
      </c>
      <c r="F81" s="136">
        <v>45231</v>
      </c>
      <c r="G81" s="180" t="s">
        <v>134</v>
      </c>
      <c r="H81" s="181">
        <v>42732</v>
      </c>
      <c r="I81" s="3">
        <v>8</v>
      </c>
      <c r="J81" s="3" t="s">
        <v>118</v>
      </c>
      <c r="K81" s="6" t="s">
        <v>106</v>
      </c>
      <c r="L81" s="6" t="s">
        <v>105</v>
      </c>
      <c r="M81" s="3" t="s">
        <v>125</v>
      </c>
      <c r="N81" s="3" t="s">
        <v>470</v>
      </c>
      <c r="O81" s="3" t="s">
        <v>471</v>
      </c>
      <c r="P81" s="2" t="s">
        <v>472</v>
      </c>
      <c r="Q81" s="2" t="s">
        <v>463</v>
      </c>
      <c r="R81" s="2"/>
      <c r="S81" s="2" t="s">
        <v>463</v>
      </c>
    </row>
    <row r="82" spans="1:19" s="52" customFormat="1" ht="21.6" customHeight="1" x14ac:dyDescent="0.25">
      <c r="A82" s="116" t="s">
        <v>5475</v>
      </c>
      <c r="B82" s="162" t="s">
        <v>222</v>
      </c>
      <c r="C82" s="57" t="s">
        <v>92</v>
      </c>
      <c r="D82" s="58" t="s">
        <v>115</v>
      </c>
      <c r="E82" s="59">
        <v>44652</v>
      </c>
      <c r="F82" s="59">
        <v>44927</v>
      </c>
      <c r="G82" s="178" t="s">
        <v>136</v>
      </c>
      <c r="H82" s="179">
        <v>44351</v>
      </c>
      <c r="I82" s="49">
        <v>8</v>
      </c>
      <c r="J82" s="49" t="s">
        <v>120</v>
      </c>
      <c r="K82" s="51" t="s">
        <v>104</v>
      </c>
      <c r="L82" s="51" t="s">
        <v>105</v>
      </c>
      <c r="M82" s="49" t="s">
        <v>125</v>
      </c>
      <c r="N82" s="49" t="s">
        <v>476</v>
      </c>
      <c r="O82" s="49" t="s">
        <v>477</v>
      </c>
      <c r="P82" s="47" t="s">
        <v>478</v>
      </c>
      <c r="Q82" s="47" t="s">
        <v>221</v>
      </c>
      <c r="R82" s="47"/>
      <c r="S82" s="47" t="s">
        <v>221</v>
      </c>
    </row>
    <row r="83" spans="1:19" ht="21.6" customHeight="1" x14ac:dyDescent="0.25">
      <c r="A83" s="116" t="s">
        <v>5476</v>
      </c>
      <c r="B83" s="137" t="s">
        <v>223</v>
      </c>
      <c r="C83" s="134" t="s">
        <v>93</v>
      </c>
      <c r="D83" s="135" t="s">
        <v>113</v>
      </c>
      <c r="E83" s="136">
        <v>42826</v>
      </c>
      <c r="F83" s="136">
        <v>44927</v>
      </c>
      <c r="G83" s="180" t="s">
        <v>137</v>
      </c>
      <c r="H83" s="181">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137" t="s">
        <v>224</v>
      </c>
      <c r="C84" s="192" t="s">
        <v>94</v>
      </c>
      <c r="D84" s="135" t="s">
        <v>115</v>
      </c>
      <c r="E84" s="136">
        <v>44287</v>
      </c>
      <c r="F84" s="136">
        <v>44927</v>
      </c>
      <c r="G84" s="180" t="s">
        <v>138</v>
      </c>
      <c r="H84" s="181">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162" t="s">
        <v>226</v>
      </c>
      <c r="C85" s="57" t="s">
        <v>100</v>
      </c>
      <c r="D85" s="58" t="s">
        <v>110</v>
      </c>
      <c r="E85" s="59">
        <v>44835</v>
      </c>
      <c r="F85" s="59">
        <v>45536</v>
      </c>
      <c r="G85" s="178" t="s">
        <v>135</v>
      </c>
      <c r="H85" s="179">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137" t="s">
        <v>228</v>
      </c>
      <c r="C86" s="134" t="s">
        <v>96</v>
      </c>
      <c r="D86" s="135" t="s">
        <v>110</v>
      </c>
      <c r="E86" s="136">
        <v>45017</v>
      </c>
      <c r="F86" s="136">
        <v>45292</v>
      </c>
      <c r="G86" s="180" t="s">
        <v>136</v>
      </c>
      <c r="H86" s="181">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137" t="s">
        <v>229</v>
      </c>
      <c r="C87" s="192" t="s">
        <v>97</v>
      </c>
      <c r="D87" s="135" t="s">
        <v>110</v>
      </c>
      <c r="E87" s="136">
        <v>44287</v>
      </c>
      <c r="F87" s="205">
        <v>45566</v>
      </c>
      <c r="G87" s="180" t="s">
        <v>137</v>
      </c>
      <c r="H87" s="181">
        <v>42732</v>
      </c>
      <c r="I87" s="3">
        <v>8</v>
      </c>
      <c r="J87" s="3" t="s">
        <v>107</v>
      </c>
      <c r="K87" s="6" t="s">
        <v>104</v>
      </c>
      <c r="L87" s="6" t="s">
        <v>105</v>
      </c>
      <c r="M87" s="3" t="s">
        <v>125</v>
      </c>
      <c r="N87" s="3" t="s">
        <v>491</v>
      </c>
      <c r="O87" s="3" t="s">
        <v>492</v>
      </c>
      <c r="P87" s="2" t="s">
        <v>493</v>
      </c>
      <c r="Q87" s="2" t="s">
        <v>227</v>
      </c>
      <c r="R87" s="2"/>
      <c r="S87" s="2" t="s">
        <v>227</v>
      </c>
    </row>
    <row r="88" spans="1:19" ht="21.6" customHeight="1" x14ac:dyDescent="0.25">
      <c r="A88" s="119" t="s">
        <v>5481</v>
      </c>
      <c r="B88" s="163" t="s">
        <v>497</v>
      </c>
      <c r="C88" s="195" t="s">
        <v>99</v>
      </c>
      <c r="D88" s="139" t="s">
        <v>115</v>
      </c>
      <c r="E88" s="140">
        <v>44287</v>
      </c>
      <c r="F88" s="140">
        <v>45352</v>
      </c>
      <c r="G88" s="183" t="s">
        <v>134</v>
      </c>
      <c r="H88" s="184">
        <v>44567</v>
      </c>
      <c r="I88" s="36">
        <v>8</v>
      </c>
      <c r="J88" s="36" t="s">
        <v>103</v>
      </c>
      <c r="K88" s="40" t="s">
        <v>106</v>
      </c>
      <c r="L88" s="40" t="s">
        <v>105</v>
      </c>
      <c r="M88" s="36" t="s">
        <v>125</v>
      </c>
      <c r="N88" s="36" t="s">
        <v>498</v>
      </c>
      <c r="O88" s="36" t="s">
        <v>499</v>
      </c>
      <c r="P88" s="34" t="s">
        <v>500</v>
      </c>
      <c r="Q88" s="34" t="s">
        <v>227</v>
      </c>
      <c r="R88" s="34"/>
      <c r="S88" s="34" t="s">
        <v>227</v>
      </c>
    </row>
    <row r="90" spans="1:19" s="64" customFormat="1" ht="15.75" x14ac:dyDescent="0.25">
      <c r="A90" s="62" t="s">
        <v>5380</v>
      </c>
      <c r="B90" s="141" t="s">
        <v>5381</v>
      </c>
      <c r="C90" s="142"/>
      <c r="D90" s="142"/>
      <c r="E90" s="143"/>
      <c r="F90" s="144"/>
      <c r="G90" s="142"/>
      <c r="H90" s="144"/>
      <c r="M90" s="68"/>
      <c r="N90" s="68"/>
    </row>
    <row r="91" spans="1:19" s="64" customFormat="1" ht="15.75" x14ac:dyDescent="0.25">
      <c r="A91" s="62" t="s">
        <v>5383</v>
      </c>
      <c r="B91" s="141" t="s">
        <v>5384</v>
      </c>
      <c r="C91" s="142"/>
      <c r="D91" s="142"/>
      <c r="E91" s="142">
        <v>1</v>
      </c>
      <c r="F91" s="144"/>
      <c r="G91" s="145"/>
      <c r="H91" s="144"/>
      <c r="R91" s="67" t="s">
        <v>5500</v>
      </c>
    </row>
    <row r="92" spans="1:19" s="64" customFormat="1" ht="15.75" x14ac:dyDescent="0.25">
      <c r="A92" s="62" t="s">
        <v>5383</v>
      </c>
      <c r="B92" s="141" t="s">
        <v>5386</v>
      </c>
      <c r="C92" s="142"/>
      <c r="D92" s="142"/>
      <c r="E92" s="142">
        <v>1</v>
      </c>
      <c r="F92" s="144"/>
      <c r="G92" s="142"/>
      <c r="H92" s="144"/>
      <c r="R92" s="70" t="s">
        <v>5385</v>
      </c>
    </row>
    <row r="93" spans="1:19" s="64" customFormat="1" ht="15.75" x14ac:dyDescent="0.25">
      <c r="A93" s="62" t="s">
        <v>5383</v>
      </c>
      <c r="B93" s="141" t="s">
        <v>5387</v>
      </c>
      <c r="C93" s="141" t="s">
        <v>5388</v>
      </c>
      <c r="D93" s="146">
        <v>5</v>
      </c>
      <c r="E93" s="147">
        <f>SUM(D93:D94)</f>
        <v>22</v>
      </c>
      <c r="F93" s="144"/>
      <c r="G93" s="142"/>
      <c r="H93" s="144"/>
      <c r="N93" s="64" t="s">
        <v>5383</v>
      </c>
      <c r="R93" s="70"/>
    </row>
    <row r="94" spans="1:19" s="64" customFormat="1" ht="15.75" x14ac:dyDescent="0.25">
      <c r="A94" s="62" t="s">
        <v>5383</v>
      </c>
      <c r="B94" s="141"/>
      <c r="C94" s="141" t="s">
        <v>5389</v>
      </c>
      <c r="D94" s="148">
        <v>17</v>
      </c>
      <c r="E94" s="143"/>
      <c r="F94" s="144"/>
      <c r="G94" s="142"/>
      <c r="H94" s="144"/>
      <c r="R94" s="70"/>
    </row>
    <row r="95" spans="1:19" s="64" customFormat="1" ht="15.75" x14ac:dyDescent="0.25">
      <c r="A95" s="62" t="s">
        <v>5383</v>
      </c>
      <c r="B95" s="141"/>
      <c r="C95" s="142"/>
      <c r="D95" s="142"/>
      <c r="E95" s="143"/>
      <c r="F95" s="144"/>
      <c r="G95" s="142"/>
      <c r="H95" s="144"/>
      <c r="R95" s="73" t="s">
        <v>5390</v>
      </c>
    </row>
    <row r="96" spans="1:19" s="64" customFormat="1" ht="15.75" x14ac:dyDescent="0.25">
      <c r="A96" s="70"/>
      <c r="B96" s="141" t="s">
        <v>5392</v>
      </c>
      <c r="C96" s="141" t="s">
        <v>5393</v>
      </c>
      <c r="D96" s="142">
        <v>2</v>
      </c>
      <c r="E96" s="147">
        <f>SUM(D96:D97)</f>
        <v>49</v>
      </c>
      <c r="F96" s="144"/>
      <c r="G96" s="142"/>
      <c r="H96" s="144"/>
      <c r="R96" s="70" t="s">
        <v>5391</v>
      </c>
    </row>
    <row r="97" spans="1:14" s="66" customFormat="1" ht="16.5" x14ac:dyDescent="0.25">
      <c r="A97" s="70"/>
      <c r="B97" s="141"/>
      <c r="C97" s="149" t="s">
        <v>5394</v>
      </c>
      <c r="D97" s="150">
        <v>47</v>
      </c>
      <c r="E97" s="151" t="s">
        <v>5383</v>
      </c>
      <c r="F97" s="144"/>
      <c r="G97" s="142"/>
      <c r="H97" s="144"/>
    </row>
    <row r="98" spans="1:14" s="66" customFormat="1" ht="15.75" x14ac:dyDescent="0.25">
      <c r="A98" s="70"/>
      <c r="B98" s="141"/>
      <c r="C98" s="144"/>
      <c r="D98" s="142"/>
      <c r="E98" s="143"/>
      <c r="F98" s="144"/>
      <c r="G98" s="142"/>
      <c r="H98" s="144"/>
    </row>
    <row r="99" spans="1:14" s="66" customFormat="1" ht="15.75" x14ac:dyDescent="0.25">
      <c r="A99" s="70"/>
      <c r="B99" s="141" t="s">
        <v>5395</v>
      </c>
      <c r="C99" s="142"/>
      <c r="D99" s="150"/>
      <c r="E99" s="152">
        <f>SUM(E91:E96)</f>
        <v>73</v>
      </c>
      <c r="F99" s="144"/>
      <c r="G99" s="142"/>
      <c r="H99" s="144"/>
    </row>
    <row r="100" spans="1:14" s="66" customFormat="1" ht="15.75" x14ac:dyDescent="0.25">
      <c r="A100" s="70"/>
      <c r="B100" s="141" t="s">
        <v>5396</v>
      </c>
      <c r="C100" s="142"/>
      <c r="D100" s="142"/>
      <c r="E100" s="153">
        <v>6</v>
      </c>
      <c r="F100" s="144"/>
      <c r="G100" s="142"/>
      <c r="H100" s="144"/>
    </row>
    <row r="101" spans="1:14" s="66" customFormat="1" ht="15.75" x14ac:dyDescent="0.25">
      <c r="A101" s="70"/>
      <c r="B101" s="141" t="s">
        <v>5494</v>
      </c>
      <c r="C101" s="142"/>
      <c r="D101" s="142"/>
      <c r="E101" s="153">
        <v>1</v>
      </c>
      <c r="F101" s="144"/>
      <c r="G101" s="142"/>
      <c r="H101" s="144"/>
    </row>
    <row r="102" spans="1:14" s="66" customFormat="1" ht="16.5" thickBot="1" x14ac:dyDescent="0.3">
      <c r="A102" s="70"/>
      <c r="B102" s="141" t="s">
        <v>5397</v>
      </c>
      <c r="C102" s="142"/>
      <c r="D102" s="154"/>
      <c r="E102" s="155">
        <f>E99+E100+E101</f>
        <v>80</v>
      </c>
      <c r="F102" s="144"/>
      <c r="G102" s="142"/>
      <c r="H102" s="144"/>
    </row>
    <row r="103" spans="1:14" ht="15.75" thickTop="1" x14ac:dyDescent="0.25"/>
    <row r="104" spans="1:14" x14ac:dyDescent="0.25">
      <c r="N104" s="10" t="s">
        <v>5501</v>
      </c>
    </row>
    <row r="109" spans="1:14" x14ac:dyDescent="0.25">
      <c r="G109" s="159">
        <f>2024-2003</f>
        <v>21</v>
      </c>
    </row>
    <row r="110" spans="1:14" x14ac:dyDescent="0.25">
      <c r="B110" s="164"/>
      <c r="C110" s="156"/>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6:S56 N58:S60 N56:P56 Q78:S78 N45:S47 Q44:S44 Q57:S57 N75:S77 Q14 S14 N33:S43 N50:S55 N62:S73 N25:S31 Q74:S74 N79:S88 N15:S22 N23:Q23 S23">
    <cfRule type="cellIs" dxfId="98" priority="17" stopIfTrue="1" operator="equal">
      <formula>"Pensiun"</formula>
    </cfRule>
  </conditionalFormatting>
  <conditionalFormatting sqref="N11:P11 R11">
    <cfRule type="cellIs" dxfId="97" priority="16" stopIfTrue="1" operator="equal">
      <formula>"Pensiun"</formula>
    </cfRule>
  </conditionalFormatting>
  <conditionalFormatting sqref="N24:P24">
    <cfRule type="cellIs" dxfId="96" priority="15" stopIfTrue="1" operator="equal">
      <formula>"Pensiun"</formula>
    </cfRule>
  </conditionalFormatting>
  <conditionalFormatting sqref="N49:P49">
    <cfRule type="cellIs" dxfId="95" priority="14" stopIfTrue="1" operator="equal">
      <formula>"Pensiun"</formula>
    </cfRule>
  </conditionalFormatting>
  <conditionalFormatting sqref="N48:P48">
    <cfRule type="cellIs" dxfId="94" priority="13" stopIfTrue="1" operator="equal">
      <formula>"Pensiun"</formula>
    </cfRule>
  </conditionalFormatting>
  <conditionalFormatting sqref="N32:P32">
    <cfRule type="cellIs" dxfId="93" priority="12" stopIfTrue="1" operator="equal">
      <formula>"Pensiun"</formula>
    </cfRule>
  </conditionalFormatting>
  <conditionalFormatting sqref="N61:S61">
    <cfRule type="cellIs" dxfId="92" priority="11" stopIfTrue="1" operator="equal">
      <formula>"Pensiun"</formula>
    </cfRule>
  </conditionalFormatting>
  <conditionalFormatting sqref="N78:P78">
    <cfRule type="cellIs" dxfId="91" priority="10" stopIfTrue="1" operator="equal">
      <formula>"Pensiun"</formula>
    </cfRule>
  </conditionalFormatting>
  <conditionalFormatting sqref="N57:P57">
    <cfRule type="cellIs" dxfId="90" priority="9" stopIfTrue="1" operator="equal">
      <formula>"Pensiun"</formula>
    </cfRule>
  </conditionalFormatting>
  <conditionalFormatting sqref="N44:P44">
    <cfRule type="cellIs" dxfId="89" priority="8" stopIfTrue="1" operator="equal">
      <formula>"Pensiun"</formula>
    </cfRule>
  </conditionalFormatting>
  <conditionalFormatting sqref="N74:P74">
    <cfRule type="cellIs" dxfId="88" priority="7" stopIfTrue="1" operator="equal">
      <formula>"Pensiun"</formula>
    </cfRule>
  </conditionalFormatting>
  <conditionalFormatting sqref="N14:P14">
    <cfRule type="cellIs" dxfId="87" priority="6" stopIfTrue="1" operator="equal">
      <formula>"Pensiun"</formula>
    </cfRule>
  </conditionalFormatting>
  <conditionalFormatting sqref="Q24:S24">
    <cfRule type="cellIs" dxfId="86" priority="5" stopIfTrue="1" operator="equal">
      <formula>"Pensiun"</formula>
    </cfRule>
  </conditionalFormatting>
  <conditionalFormatting sqref="Q32:S32">
    <cfRule type="cellIs" dxfId="85" priority="4" stopIfTrue="1" operator="equal">
      <formula>"Pensiun"</formula>
    </cfRule>
  </conditionalFormatting>
  <conditionalFormatting sqref="Q48:S48">
    <cfRule type="cellIs" dxfId="84" priority="3" stopIfTrue="1" operator="equal">
      <formula>"Pensiun"</formula>
    </cfRule>
  </conditionalFormatting>
  <conditionalFormatting sqref="Q49:S49">
    <cfRule type="cellIs" dxfId="83" priority="2" stopIfTrue="1" operator="equal">
      <formula>"Pensiun"</formula>
    </cfRule>
  </conditionalFormatting>
  <conditionalFormatting sqref="Q56">
    <cfRule type="cellIs" dxfId="82" priority="1" stopIfTrue="1" operator="equal">
      <formula>"Pensiun"</formula>
    </cfRule>
  </conditionalFormatting>
  <dataValidations count="2">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1"/>
  <headerFooter>
    <oddFooter xml:space="preserve">&amp;R&amp;10Page &amp;P of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zoomScale="85" zoomScaleNormal="85" zoomScaleSheetLayoutView="85" workbookViewId="0">
      <selection activeCell="B16" sqref="B16"/>
    </sheetView>
  </sheetViews>
  <sheetFormatPr defaultColWidth="9.140625" defaultRowHeight="15" x14ac:dyDescent="0.25"/>
  <cols>
    <col min="1" max="1" width="6.28515625" style="108" customWidth="1"/>
    <col min="2" max="2" width="36.42578125" style="159" customWidth="1"/>
    <col min="3" max="3" width="20.42578125" style="130" customWidth="1"/>
    <col min="4" max="4" width="6.85546875" style="130" customWidth="1"/>
    <col min="5" max="5" width="9.5703125" style="130" customWidth="1"/>
    <col min="6" max="6" width="10.5703125" style="130" customWidth="1"/>
    <col min="7" max="7" width="51.7109375" style="159" customWidth="1"/>
    <col min="8" max="8" width="10.28515625" style="176"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5.7109375" style="10" customWidth="1"/>
    <col min="16" max="16" width="30" style="10" customWidth="1"/>
    <col min="17" max="17" width="39.42578125" style="10" customWidth="1"/>
    <col min="18" max="18" width="29.5703125" style="10" customWidth="1"/>
    <col min="19" max="19" width="37.28515625" style="10" customWidth="1"/>
    <col min="20" max="16384" width="9.140625" style="10"/>
  </cols>
  <sheetData>
    <row r="1" spans="1:19" ht="15.75" x14ac:dyDescent="0.25">
      <c r="A1" s="102" t="s">
        <v>15</v>
      </c>
      <c r="B1" s="157"/>
      <c r="C1" s="129"/>
      <c r="D1" s="129"/>
      <c r="E1" s="129"/>
      <c r="F1" s="129"/>
      <c r="G1" s="157"/>
      <c r="H1" s="157"/>
      <c r="I1" s="12"/>
      <c r="J1" s="12"/>
      <c r="K1" s="12"/>
      <c r="L1" s="12"/>
      <c r="M1" s="12"/>
      <c r="N1" s="12"/>
      <c r="O1" s="12"/>
      <c r="P1" s="12"/>
      <c r="Q1" s="12"/>
      <c r="R1" s="12"/>
      <c r="S1" s="12"/>
    </row>
    <row r="2" spans="1:19" ht="15.75" x14ac:dyDescent="0.25">
      <c r="A2" s="102" t="s">
        <v>16</v>
      </c>
      <c r="B2" s="157"/>
      <c r="C2" s="129"/>
      <c r="D2" s="129"/>
      <c r="E2" s="129"/>
      <c r="F2" s="129"/>
      <c r="G2" s="157"/>
      <c r="H2" s="157"/>
      <c r="I2" s="12"/>
      <c r="J2" s="12"/>
      <c r="K2" s="12"/>
      <c r="L2" s="12"/>
      <c r="M2" s="12"/>
      <c r="N2" s="12"/>
      <c r="O2" s="12"/>
      <c r="P2" s="12"/>
      <c r="Q2" s="12"/>
      <c r="R2" s="12"/>
      <c r="S2" s="12"/>
    </row>
    <row r="3" spans="1:19" ht="15.75" x14ac:dyDescent="0.25">
      <c r="A3" s="102" t="s">
        <v>5496</v>
      </c>
      <c r="B3" s="158"/>
      <c r="C3" s="129"/>
      <c r="D3" s="129"/>
      <c r="E3" s="129"/>
      <c r="F3" s="129"/>
      <c r="G3" s="157"/>
      <c r="H3" s="157"/>
      <c r="I3" s="12"/>
      <c r="J3" s="12"/>
      <c r="K3" s="12"/>
      <c r="L3" s="12"/>
      <c r="M3" s="12"/>
      <c r="N3" s="12"/>
      <c r="O3" s="12"/>
      <c r="P3" s="12"/>
      <c r="Q3" s="12"/>
      <c r="R3" s="12"/>
      <c r="S3" s="12"/>
    </row>
    <row r="4" spans="1:19" s="14" customFormat="1" x14ac:dyDescent="0.25">
      <c r="A4" s="103"/>
      <c r="B4" s="159"/>
      <c r="C4" s="131"/>
      <c r="D4" s="131"/>
      <c r="E4" s="131"/>
      <c r="F4" s="131"/>
      <c r="G4" s="160"/>
      <c r="H4" s="176"/>
      <c r="I4" s="16"/>
      <c r="J4" s="15"/>
      <c r="K4" s="15"/>
      <c r="L4" s="15"/>
      <c r="M4" s="15"/>
      <c r="N4" s="15"/>
      <c r="O4" s="15"/>
      <c r="P4" s="15"/>
      <c r="Q4" s="15"/>
      <c r="R4" s="15"/>
      <c r="S4" s="15"/>
    </row>
    <row r="5" spans="1:19" s="14" customFormat="1" x14ac:dyDescent="0.25">
      <c r="A5" s="103"/>
      <c r="B5" s="160"/>
      <c r="C5" s="131"/>
      <c r="D5" s="131"/>
      <c r="E5" s="131"/>
      <c r="F5" s="131"/>
      <c r="G5" s="160"/>
      <c r="H5" s="160"/>
      <c r="I5" s="15"/>
      <c r="J5" s="15"/>
      <c r="K5" s="15"/>
      <c r="L5" s="15"/>
      <c r="M5" s="15"/>
      <c r="N5" s="15"/>
      <c r="O5" s="15"/>
      <c r="P5" s="15"/>
      <c r="Q5" s="15"/>
      <c r="R5" s="15"/>
      <c r="S5" s="15"/>
    </row>
    <row r="6" spans="1:19" ht="15" customHeight="1" x14ac:dyDescent="0.25">
      <c r="A6" s="262" t="s">
        <v>10</v>
      </c>
      <c r="B6" s="267" t="s">
        <v>3</v>
      </c>
      <c r="C6" s="269" t="s">
        <v>0</v>
      </c>
      <c r="D6" s="271" t="s">
        <v>5</v>
      </c>
      <c r="E6" s="272"/>
      <c r="F6" s="132" t="s">
        <v>2</v>
      </c>
      <c r="G6" s="273" t="s">
        <v>11</v>
      </c>
      <c r="H6" s="273"/>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8"/>
      <c r="C7" s="270"/>
      <c r="D7" s="132" t="s">
        <v>4</v>
      </c>
      <c r="E7" s="132" t="s">
        <v>12</v>
      </c>
      <c r="F7" s="132" t="s">
        <v>1</v>
      </c>
      <c r="G7" s="196" t="s">
        <v>6</v>
      </c>
      <c r="H7" s="196" t="s">
        <v>1</v>
      </c>
      <c r="I7" s="266"/>
      <c r="J7" s="266"/>
      <c r="K7" s="266"/>
      <c r="L7" s="266"/>
      <c r="M7" s="266"/>
      <c r="N7" s="266"/>
      <c r="O7" s="266"/>
      <c r="P7" s="266"/>
      <c r="Q7" s="275"/>
      <c r="R7" s="276"/>
      <c r="S7" s="266"/>
    </row>
    <row r="8" spans="1:19" x14ac:dyDescent="0.25">
      <c r="A8" s="104">
        <v>1</v>
      </c>
      <c r="B8" s="161">
        <v>2</v>
      </c>
      <c r="C8" s="133">
        <v>3</v>
      </c>
      <c r="D8" s="133">
        <v>4</v>
      </c>
      <c r="E8" s="133">
        <v>5</v>
      </c>
      <c r="F8" s="133">
        <v>6</v>
      </c>
      <c r="G8" s="161">
        <v>7</v>
      </c>
      <c r="H8" s="161">
        <v>8</v>
      </c>
      <c r="I8" s="18"/>
      <c r="J8" s="18">
        <v>9</v>
      </c>
      <c r="K8" s="18">
        <v>10</v>
      </c>
      <c r="L8" s="18">
        <v>11</v>
      </c>
      <c r="M8" s="18">
        <v>12</v>
      </c>
      <c r="N8" s="18"/>
      <c r="O8" s="18"/>
      <c r="P8" s="18"/>
      <c r="Q8" s="18"/>
      <c r="R8" s="18"/>
      <c r="S8" s="18">
        <v>13</v>
      </c>
    </row>
    <row r="9" spans="1:19" s="61" customFormat="1" ht="21.6" customHeight="1" x14ac:dyDescent="0.25">
      <c r="A9" s="116" t="s">
        <v>5402</v>
      </c>
      <c r="B9" s="162" t="s">
        <v>139</v>
      </c>
      <c r="C9" s="57" t="s">
        <v>21</v>
      </c>
      <c r="D9" s="58" t="s">
        <v>108</v>
      </c>
      <c r="E9" s="59">
        <v>45017</v>
      </c>
      <c r="F9" s="59">
        <v>44927</v>
      </c>
      <c r="G9" s="178" t="s">
        <v>129</v>
      </c>
      <c r="H9" s="179">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137" t="s">
        <v>141</v>
      </c>
      <c r="C10" s="192" t="s">
        <v>22</v>
      </c>
      <c r="D10" s="135" t="s">
        <v>110</v>
      </c>
      <c r="E10" s="136">
        <v>44105</v>
      </c>
      <c r="F10" s="136">
        <v>44986</v>
      </c>
      <c r="G10" s="180" t="s">
        <v>130</v>
      </c>
      <c r="H10" s="181">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37" t="s">
        <v>5484</v>
      </c>
      <c r="C11" s="134" t="s">
        <v>33</v>
      </c>
      <c r="D11" s="135" t="s">
        <v>115</v>
      </c>
      <c r="E11" s="136">
        <v>44835</v>
      </c>
      <c r="F11" s="136">
        <v>44927</v>
      </c>
      <c r="G11" s="180" t="s">
        <v>4680</v>
      </c>
      <c r="H11" s="181">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137" t="s">
        <v>142</v>
      </c>
      <c r="C12" s="192" t="s">
        <v>23</v>
      </c>
      <c r="D12" s="168" t="s">
        <v>113</v>
      </c>
      <c r="E12" s="169">
        <v>45383</v>
      </c>
      <c r="F12" s="136">
        <v>45597</v>
      </c>
      <c r="G12" s="180" t="s">
        <v>131</v>
      </c>
      <c r="H12" s="181">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137" t="s">
        <v>143</v>
      </c>
      <c r="C13" s="192" t="s">
        <v>24</v>
      </c>
      <c r="D13" s="135" t="s">
        <v>113</v>
      </c>
      <c r="E13" s="136">
        <v>44652</v>
      </c>
      <c r="F13" s="136">
        <v>45292</v>
      </c>
      <c r="G13" s="180" t="s">
        <v>132</v>
      </c>
      <c r="H13" s="181">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37" t="s">
        <v>4699</v>
      </c>
      <c r="C14" s="192" t="s">
        <v>4700</v>
      </c>
      <c r="D14" s="135" t="s">
        <v>113</v>
      </c>
      <c r="E14" s="136">
        <v>40452</v>
      </c>
      <c r="F14" s="136">
        <v>45352</v>
      </c>
      <c r="G14" s="182" t="s">
        <v>134</v>
      </c>
      <c r="H14" s="181">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137" t="s">
        <v>144</v>
      </c>
      <c r="C15" s="192" t="s">
        <v>25</v>
      </c>
      <c r="D15" s="135" t="s">
        <v>122</v>
      </c>
      <c r="E15" s="136">
        <v>43191</v>
      </c>
      <c r="F15" s="136">
        <v>44621</v>
      </c>
      <c r="G15" s="180" t="s">
        <v>133</v>
      </c>
      <c r="H15" s="181">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137" t="s">
        <v>145</v>
      </c>
      <c r="C16" s="192" t="s">
        <v>26</v>
      </c>
      <c r="D16" s="135" t="s">
        <v>115</v>
      </c>
      <c r="E16" s="136">
        <v>44652</v>
      </c>
      <c r="F16" s="136">
        <v>45505</v>
      </c>
      <c r="G16" s="180" t="s">
        <v>123</v>
      </c>
      <c r="H16" s="181">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137" t="s">
        <v>146</v>
      </c>
      <c r="C17" s="192" t="s">
        <v>27</v>
      </c>
      <c r="D17" s="135" t="s">
        <v>110</v>
      </c>
      <c r="E17" s="136">
        <v>45017</v>
      </c>
      <c r="F17" s="136">
        <v>45292</v>
      </c>
      <c r="G17" s="180" t="s">
        <v>126</v>
      </c>
      <c r="H17" s="181">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137" t="s">
        <v>147</v>
      </c>
      <c r="C18" s="192" t="s">
        <v>28</v>
      </c>
      <c r="D18" s="135" t="s">
        <v>116</v>
      </c>
      <c r="E18" s="136">
        <v>44835</v>
      </c>
      <c r="F18" s="136">
        <v>44927</v>
      </c>
      <c r="G18" s="180" t="s">
        <v>121</v>
      </c>
      <c r="H18" s="181">
        <v>44277</v>
      </c>
      <c r="I18" s="3">
        <v>7</v>
      </c>
      <c r="J18" s="3" t="s">
        <v>120</v>
      </c>
      <c r="K18" s="6" t="s">
        <v>106</v>
      </c>
      <c r="L18" s="6" t="s">
        <v>105</v>
      </c>
      <c r="M18" s="3" t="s">
        <v>114</v>
      </c>
      <c r="N18" s="3" t="s">
        <v>260</v>
      </c>
      <c r="O18" s="3" t="s">
        <v>261</v>
      </c>
      <c r="P18" s="2" t="s">
        <v>262</v>
      </c>
      <c r="Q18" s="187" t="s">
        <v>140</v>
      </c>
      <c r="R18" s="187" t="s">
        <v>502</v>
      </c>
      <c r="S18" s="2" t="s">
        <v>140</v>
      </c>
    </row>
    <row r="19" spans="1:19" ht="21.6" customHeight="1" x14ac:dyDescent="0.25">
      <c r="A19" s="116" t="s">
        <v>5412</v>
      </c>
      <c r="B19" s="137" t="s">
        <v>148</v>
      </c>
      <c r="C19" s="192" t="s">
        <v>29</v>
      </c>
      <c r="D19" s="135" t="s">
        <v>116</v>
      </c>
      <c r="E19" s="136">
        <v>45017</v>
      </c>
      <c r="F19" s="136">
        <v>45566</v>
      </c>
      <c r="G19" s="180" t="s">
        <v>127</v>
      </c>
      <c r="H19" s="181">
        <v>44277</v>
      </c>
      <c r="I19" s="3">
        <v>5</v>
      </c>
      <c r="J19" s="3" t="s">
        <v>118</v>
      </c>
      <c r="K19" s="6" t="s">
        <v>106</v>
      </c>
      <c r="L19" s="6" t="s">
        <v>105</v>
      </c>
      <c r="M19" s="3" t="s">
        <v>114</v>
      </c>
      <c r="N19" s="3" t="s">
        <v>263</v>
      </c>
      <c r="O19" s="3" t="s">
        <v>264</v>
      </c>
      <c r="P19" s="2" t="s">
        <v>265</v>
      </c>
      <c r="Q19" s="187" t="s">
        <v>140</v>
      </c>
      <c r="R19" s="187" t="s">
        <v>501</v>
      </c>
      <c r="S19" s="2" t="s">
        <v>140</v>
      </c>
    </row>
    <row r="20" spans="1:19" ht="21.6" customHeight="1" x14ac:dyDescent="0.25">
      <c r="A20" s="116" t="s">
        <v>5413</v>
      </c>
      <c r="B20" s="137" t="s">
        <v>149</v>
      </c>
      <c r="C20" s="134" t="s">
        <v>30</v>
      </c>
      <c r="D20" s="135" t="s">
        <v>116</v>
      </c>
      <c r="E20" s="136">
        <v>45017</v>
      </c>
      <c r="F20" s="136">
        <v>45566</v>
      </c>
      <c r="G20" s="180" t="s">
        <v>117</v>
      </c>
      <c r="H20" s="181">
        <v>44608</v>
      </c>
      <c r="I20" s="3">
        <v>5</v>
      </c>
      <c r="J20" s="3" t="s">
        <v>118</v>
      </c>
      <c r="K20" s="6" t="s">
        <v>106</v>
      </c>
      <c r="L20" s="6" t="s">
        <v>105</v>
      </c>
      <c r="M20" s="3" t="s">
        <v>114</v>
      </c>
      <c r="N20" s="3" t="s">
        <v>266</v>
      </c>
      <c r="O20" s="3" t="s">
        <v>267</v>
      </c>
      <c r="P20" s="2" t="s">
        <v>268</v>
      </c>
      <c r="Q20" s="187" t="s">
        <v>140</v>
      </c>
      <c r="R20" s="188" t="s">
        <v>501</v>
      </c>
      <c r="S20" s="2" t="s">
        <v>140</v>
      </c>
    </row>
    <row r="21" spans="1:19" ht="21.6" customHeight="1" x14ac:dyDescent="0.25">
      <c r="A21" s="116" t="s">
        <v>5414</v>
      </c>
      <c r="B21" s="137" t="s">
        <v>269</v>
      </c>
      <c r="C21" s="192" t="s">
        <v>31</v>
      </c>
      <c r="D21" s="135" t="s">
        <v>116</v>
      </c>
      <c r="E21" s="136">
        <v>45017</v>
      </c>
      <c r="F21" s="136">
        <v>45292</v>
      </c>
      <c r="G21" s="180" t="s">
        <v>117</v>
      </c>
      <c r="H21" s="181">
        <v>44608</v>
      </c>
      <c r="I21" s="3">
        <v>5</v>
      </c>
      <c r="J21" s="3" t="s">
        <v>107</v>
      </c>
      <c r="K21" s="6" t="s">
        <v>106</v>
      </c>
      <c r="L21" s="6" t="s">
        <v>105</v>
      </c>
      <c r="M21" s="3" t="s">
        <v>114</v>
      </c>
      <c r="N21" s="3" t="s">
        <v>270</v>
      </c>
      <c r="O21" s="3" t="s">
        <v>271</v>
      </c>
      <c r="P21" s="2" t="s">
        <v>272</v>
      </c>
      <c r="Q21" s="187" t="s">
        <v>140</v>
      </c>
      <c r="R21" s="189" t="s">
        <v>237</v>
      </c>
      <c r="S21" s="2" t="s">
        <v>140</v>
      </c>
    </row>
    <row r="22" spans="1:19" ht="21.6" customHeight="1" x14ac:dyDescent="0.25">
      <c r="A22" s="116" t="s">
        <v>5415</v>
      </c>
      <c r="B22" s="137" t="s">
        <v>225</v>
      </c>
      <c r="C22" s="192" t="s">
        <v>95</v>
      </c>
      <c r="D22" s="168" t="s">
        <v>582</v>
      </c>
      <c r="E22" s="169">
        <v>45383</v>
      </c>
      <c r="F22" s="136">
        <v>44986</v>
      </c>
      <c r="G22" s="180" t="s">
        <v>117</v>
      </c>
      <c r="H22" s="181">
        <v>44928</v>
      </c>
      <c r="I22" s="3">
        <v>5</v>
      </c>
      <c r="J22" s="3" t="s">
        <v>118</v>
      </c>
      <c r="K22" s="6" t="s">
        <v>104</v>
      </c>
      <c r="L22" s="6" t="s">
        <v>105</v>
      </c>
      <c r="M22" s="3" t="s">
        <v>114</v>
      </c>
      <c r="N22" s="3" t="s">
        <v>273</v>
      </c>
      <c r="O22" s="3" t="s">
        <v>274</v>
      </c>
      <c r="P22" s="2" t="s">
        <v>275</v>
      </c>
      <c r="Q22" s="187" t="s">
        <v>140</v>
      </c>
      <c r="R22" s="190" t="s">
        <v>501</v>
      </c>
      <c r="S22" s="2" t="s">
        <v>140</v>
      </c>
    </row>
    <row r="23" spans="1:19" ht="21.6" customHeight="1" x14ac:dyDescent="0.25">
      <c r="A23" s="116" t="s">
        <v>5416</v>
      </c>
      <c r="B23" s="137" t="s">
        <v>5497</v>
      </c>
      <c r="C23" s="192" t="s">
        <v>5493</v>
      </c>
      <c r="D23" s="193" t="s">
        <v>5492</v>
      </c>
      <c r="E23" s="169"/>
      <c r="F23" s="136"/>
      <c r="G23" s="180" t="s">
        <v>5491</v>
      </c>
      <c r="H23" s="181">
        <v>45413</v>
      </c>
      <c r="I23" s="3">
        <v>6</v>
      </c>
      <c r="J23" s="3" t="s">
        <v>120</v>
      </c>
      <c r="K23" s="6" t="s">
        <v>106</v>
      </c>
      <c r="L23" s="6" t="s">
        <v>105</v>
      </c>
      <c r="M23" s="3" t="s">
        <v>114</v>
      </c>
      <c r="N23" s="3"/>
      <c r="O23" s="3"/>
      <c r="P23" s="2"/>
      <c r="Q23" s="53" t="s">
        <v>140</v>
      </c>
      <c r="R23" s="180" t="s">
        <v>5491</v>
      </c>
      <c r="S23" s="2" t="s">
        <v>140</v>
      </c>
    </row>
    <row r="24" spans="1:19" s="52" customFormat="1" ht="21.6" customHeight="1" x14ac:dyDescent="0.25">
      <c r="A24" s="116" t="s">
        <v>5417</v>
      </c>
      <c r="B24" s="162" t="s">
        <v>220</v>
      </c>
      <c r="C24" s="57" t="s">
        <v>91</v>
      </c>
      <c r="D24" s="185" t="s">
        <v>113</v>
      </c>
      <c r="E24" s="186">
        <v>45383</v>
      </c>
      <c r="F24" s="59">
        <v>45292</v>
      </c>
      <c r="G24" s="178" t="s">
        <v>135</v>
      </c>
      <c r="H24" s="181">
        <v>45369</v>
      </c>
      <c r="I24" s="49">
        <v>9</v>
      </c>
      <c r="J24" s="49" t="s">
        <v>107</v>
      </c>
      <c r="K24" s="51" t="s">
        <v>104</v>
      </c>
      <c r="L24" s="51" t="s">
        <v>105</v>
      </c>
      <c r="M24" s="49" t="s">
        <v>112</v>
      </c>
      <c r="N24" s="49" t="s">
        <v>473</v>
      </c>
      <c r="O24" s="49" t="s">
        <v>474</v>
      </c>
      <c r="P24" s="47" t="s">
        <v>475</v>
      </c>
      <c r="Q24" s="47" t="s">
        <v>279</v>
      </c>
      <c r="R24" s="47"/>
      <c r="S24" s="47" t="s">
        <v>279</v>
      </c>
    </row>
    <row r="25" spans="1:19" ht="21.6" customHeight="1" x14ac:dyDescent="0.25">
      <c r="A25" s="116" t="s">
        <v>5418</v>
      </c>
      <c r="B25" s="137" t="s">
        <v>152</v>
      </c>
      <c r="C25" s="134" t="s">
        <v>34</v>
      </c>
      <c r="D25" s="135" t="s">
        <v>110</v>
      </c>
      <c r="E25" s="4">
        <v>44287</v>
      </c>
      <c r="F25" s="136">
        <v>44986</v>
      </c>
      <c r="G25" s="180" t="s">
        <v>137</v>
      </c>
      <c r="H25" s="181">
        <v>44816</v>
      </c>
      <c r="I25" s="3">
        <v>8</v>
      </c>
      <c r="J25" s="3" t="s">
        <v>107</v>
      </c>
      <c r="K25" s="6" t="s">
        <v>104</v>
      </c>
      <c r="L25" s="6" t="s">
        <v>105</v>
      </c>
      <c r="M25" s="3" t="s">
        <v>125</v>
      </c>
      <c r="N25" s="3" t="s">
        <v>283</v>
      </c>
      <c r="O25" s="3" t="s">
        <v>284</v>
      </c>
      <c r="P25" s="2" t="s">
        <v>285</v>
      </c>
      <c r="Q25" s="2" t="s">
        <v>279</v>
      </c>
      <c r="R25" s="2"/>
      <c r="S25" s="2" t="s">
        <v>279</v>
      </c>
    </row>
    <row r="26" spans="1:19" ht="21.6" customHeight="1" x14ac:dyDescent="0.25">
      <c r="A26" s="116" t="s">
        <v>5419</v>
      </c>
      <c r="B26" s="137" t="s">
        <v>153</v>
      </c>
      <c r="C26" s="134" t="s">
        <v>18</v>
      </c>
      <c r="D26" s="135" t="s">
        <v>115</v>
      </c>
      <c r="E26" s="136">
        <v>44835</v>
      </c>
      <c r="F26" s="136">
        <v>45292</v>
      </c>
      <c r="G26" s="180" t="s">
        <v>134</v>
      </c>
      <c r="H26" s="181">
        <v>44816</v>
      </c>
      <c r="I26" s="3">
        <v>8</v>
      </c>
      <c r="J26" s="3" t="s">
        <v>107</v>
      </c>
      <c r="K26" s="6" t="s">
        <v>106</v>
      </c>
      <c r="L26" s="6" t="s">
        <v>105</v>
      </c>
      <c r="M26" s="3" t="s">
        <v>125</v>
      </c>
      <c r="N26" s="3" t="s">
        <v>286</v>
      </c>
      <c r="O26" s="3" t="s">
        <v>287</v>
      </c>
      <c r="P26" s="2" t="s">
        <v>288</v>
      </c>
      <c r="Q26" s="2" t="s">
        <v>279</v>
      </c>
      <c r="R26" s="2"/>
      <c r="S26" s="2" t="s">
        <v>279</v>
      </c>
    </row>
    <row r="27" spans="1:19" s="52" customFormat="1" ht="21.6" customHeight="1" x14ac:dyDescent="0.25">
      <c r="A27" s="116" t="s">
        <v>5420</v>
      </c>
      <c r="B27" s="162" t="s">
        <v>154</v>
      </c>
      <c r="C27" s="57" t="s">
        <v>35</v>
      </c>
      <c r="D27" s="58" t="s">
        <v>110</v>
      </c>
      <c r="E27" s="59">
        <v>44287</v>
      </c>
      <c r="F27" s="59">
        <v>45323</v>
      </c>
      <c r="G27" s="178" t="s">
        <v>135</v>
      </c>
      <c r="H27" s="179">
        <v>44747</v>
      </c>
      <c r="I27" s="49">
        <v>9</v>
      </c>
      <c r="J27" s="49" t="s">
        <v>103</v>
      </c>
      <c r="K27" s="51" t="s">
        <v>104</v>
      </c>
      <c r="L27" s="51" t="s">
        <v>105</v>
      </c>
      <c r="M27" s="49" t="s">
        <v>112</v>
      </c>
      <c r="N27" s="49" t="s">
        <v>289</v>
      </c>
      <c r="O27" s="49" t="s">
        <v>290</v>
      </c>
      <c r="P27" s="47" t="s">
        <v>291</v>
      </c>
      <c r="Q27" s="47" t="s">
        <v>155</v>
      </c>
      <c r="R27" s="47"/>
      <c r="S27" s="47" t="s">
        <v>155</v>
      </c>
    </row>
    <row r="28" spans="1:19" ht="21.6" customHeight="1" x14ac:dyDescent="0.25">
      <c r="A28" s="116" t="s">
        <v>5421</v>
      </c>
      <c r="B28" s="137" t="s">
        <v>214</v>
      </c>
      <c r="C28" s="134" t="s">
        <v>85</v>
      </c>
      <c r="D28" s="135" t="s">
        <v>115</v>
      </c>
      <c r="E28" s="136">
        <v>44652</v>
      </c>
      <c r="F28" s="136">
        <v>44927</v>
      </c>
      <c r="G28" s="180" t="s">
        <v>136</v>
      </c>
      <c r="H28" s="181">
        <v>45369</v>
      </c>
      <c r="I28" s="3">
        <v>8</v>
      </c>
      <c r="J28" s="3" t="s">
        <v>107</v>
      </c>
      <c r="K28" s="6" t="s">
        <v>106</v>
      </c>
      <c r="L28" s="6" t="s">
        <v>105</v>
      </c>
      <c r="M28" s="3" t="s">
        <v>125</v>
      </c>
      <c r="N28" s="3" t="s">
        <v>456</v>
      </c>
      <c r="O28" s="3" t="s">
        <v>454</v>
      </c>
      <c r="P28" s="2" t="s">
        <v>457</v>
      </c>
      <c r="Q28" s="2" t="s">
        <v>155</v>
      </c>
      <c r="R28" s="2"/>
      <c r="S28" s="2" t="s">
        <v>155</v>
      </c>
    </row>
    <row r="29" spans="1:19" ht="21.6" customHeight="1" x14ac:dyDescent="0.25">
      <c r="A29" s="116" t="s">
        <v>5422</v>
      </c>
      <c r="B29" s="137" t="s">
        <v>157</v>
      </c>
      <c r="C29" s="192" t="s">
        <v>38</v>
      </c>
      <c r="D29" s="135" t="s">
        <v>110</v>
      </c>
      <c r="E29" s="136">
        <v>41730</v>
      </c>
      <c r="F29" s="136">
        <v>44986</v>
      </c>
      <c r="G29" s="180" t="s">
        <v>138</v>
      </c>
      <c r="H29" s="181">
        <v>42732</v>
      </c>
      <c r="I29" s="3">
        <v>8</v>
      </c>
      <c r="J29" s="3" t="s">
        <v>118</v>
      </c>
      <c r="K29" s="6" t="s">
        <v>106</v>
      </c>
      <c r="L29" s="6" t="s">
        <v>105</v>
      </c>
      <c r="M29" s="3" t="s">
        <v>125</v>
      </c>
      <c r="N29" s="3" t="s">
        <v>295</v>
      </c>
      <c r="O29" s="3" t="s">
        <v>296</v>
      </c>
      <c r="P29" s="2" t="s">
        <v>297</v>
      </c>
      <c r="Q29" s="2" t="s">
        <v>155</v>
      </c>
      <c r="R29" s="2"/>
      <c r="S29" s="2" t="s">
        <v>155</v>
      </c>
    </row>
    <row r="30" spans="1:19" ht="21.6" customHeight="1" x14ac:dyDescent="0.25">
      <c r="A30" s="116" t="s">
        <v>5423</v>
      </c>
      <c r="B30" s="137" t="s">
        <v>158</v>
      </c>
      <c r="C30" s="134" t="s">
        <v>37</v>
      </c>
      <c r="D30" s="135" t="s">
        <v>110</v>
      </c>
      <c r="E30" s="136">
        <v>42095</v>
      </c>
      <c r="F30" s="136">
        <v>45352</v>
      </c>
      <c r="G30" s="180" t="s">
        <v>134</v>
      </c>
      <c r="H30" s="181">
        <v>44130</v>
      </c>
      <c r="I30" s="3">
        <v>8</v>
      </c>
      <c r="J30" s="3" t="s">
        <v>118</v>
      </c>
      <c r="K30" s="6" t="s">
        <v>106</v>
      </c>
      <c r="L30" s="6" t="s">
        <v>105</v>
      </c>
      <c r="M30" s="3" t="s">
        <v>125</v>
      </c>
      <c r="N30" s="3" t="s">
        <v>298</v>
      </c>
      <c r="O30" s="3" t="s">
        <v>299</v>
      </c>
      <c r="P30" s="2" t="s">
        <v>300</v>
      </c>
      <c r="Q30" s="2" t="s">
        <v>155</v>
      </c>
      <c r="R30" s="2"/>
      <c r="S30" s="2" t="s">
        <v>155</v>
      </c>
    </row>
    <row r="31" spans="1:19" ht="21.6" customHeight="1" x14ac:dyDescent="0.25">
      <c r="A31" s="116" t="s">
        <v>5424</v>
      </c>
      <c r="B31" s="137" t="s">
        <v>159</v>
      </c>
      <c r="C31" s="134" t="s">
        <v>39</v>
      </c>
      <c r="D31" s="135" t="s">
        <v>119</v>
      </c>
      <c r="E31" s="136">
        <v>44835</v>
      </c>
      <c r="F31" s="136">
        <v>45292</v>
      </c>
      <c r="G31" s="180" t="s">
        <v>117</v>
      </c>
      <c r="H31" s="181">
        <v>44277</v>
      </c>
      <c r="I31" s="3">
        <v>5</v>
      </c>
      <c r="J31" s="3" t="s">
        <v>118</v>
      </c>
      <c r="K31" s="6" t="s">
        <v>104</v>
      </c>
      <c r="L31" s="6" t="s">
        <v>105</v>
      </c>
      <c r="M31" s="3" t="s">
        <v>114</v>
      </c>
      <c r="N31" s="3" t="s">
        <v>301</v>
      </c>
      <c r="O31" s="3" t="s">
        <v>302</v>
      </c>
      <c r="P31" s="2" t="s">
        <v>303</v>
      </c>
      <c r="Q31" s="187" t="s">
        <v>155</v>
      </c>
      <c r="R31" s="187" t="s">
        <v>501</v>
      </c>
      <c r="S31" s="2" t="s">
        <v>155</v>
      </c>
    </row>
    <row r="32" spans="1:19" s="52" customFormat="1" ht="21.6" customHeight="1" x14ac:dyDescent="0.25">
      <c r="A32" s="116" t="s">
        <v>5425</v>
      </c>
      <c r="B32" s="162" t="s">
        <v>173</v>
      </c>
      <c r="C32" s="57" t="s">
        <v>52</v>
      </c>
      <c r="D32" s="168" t="s">
        <v>113</v>
      </c>
      <c r="E32" s="169">
        <v>45383</v>
      </c>
      <c r="F32" s="59">
        <v>45047</v>
      </c>
      <c r="G32" s="178" t="s">
        <v>135</v>
      </c>
      <c r="H32" s="181">
        <v>45369</v>
      </c>
      <c r="I32" s="49">
        <v>9</v>
      </c>
      <c r="J32" s="49" t="s">
        <v>103</v>
      </c>
      <c r="K32" s="51" t="s">
        <v>104</v>
      </c>
      <c r="L32" s="51" t="s">
        <v>105</v>
      </c>
      <c r="M32" s="49" t="s">
        <v>112</v>
      </c>
      <c r="N32" s="49" t="s">
        <v>345</v>
      </c>
      <c r="O32" s="49" t="s">
        <v>346</v>
      </c>
      <c r="P32" s="47" t="s">
        <v>347</v>
      </c>
      <c r="Q32" s="47" t="s">
        <v>307</v>
      </c>
      <c r="R32" s="47"/>
      <c r="S32" s="47" t="s">
        <v>307</v>
      </c>
    </row>
    <row r="33" spans="1:19" ht="21.6" customHeight="1" x14ac:dyDescent="0.25">
      <c r="A33" s="116" t="s">
        <v>5426</v>
      </c>
      <c r="B33" s="137" t="s">
        <v>5498</v>
      </c>
      <c r="C33" s="192" t="s">
        <v>41</v>
      </c>
      <c r="D33" s="135" t="s">
        <v>115</v>
      </c>
      <c r="E33" s="136">
        <v>44470</v>
      </c>
      <c r="F33" s="136">
        <v>45292</v>
      </c>
      <c r="G33" s="180" t="s">
        <v>136</v>
      </c>
      <c r="H33" s="181">
        <v>44105</v>
      </c>
      <c r="I33" s="3">
        <v>8</v>
      </c>
      <c r="J33" s="3" t="s">
        <v>107</v>
      </c>
      <c r="K33" s="6" t="s">
        <v>106</v>
      </c>
      <c r="L33" s="6" t="s">
        <v>105</v>
      </c>
      <c r="M33" s="3" t="s">
        <v>125</v>
      </c>
      <c r="N33" s="3" t="s">
        <v>308</v>
      </c>
      <c r="O33" s="3" t="s">
        <v>309</v>
      </c>
      <c r="P33" s="2" t="s">
        <v>310</v>
      </c>
      <c r="Q33" s="2" t="s">
        <v>307</v>
      </c>
      <c r="R33" s="2"/>
      <c r="S33" s="2" t="s">
        <v>307</v>
      </c>
    </row>
    <row r="34" spans="1:19" ht="21.6" customHeight="1" x14ac:dyDescent="0.25">
      <c r="A34" s="116" t="s">
        <v>5427</v>
      </c>
      <c r="B34" s="137" t="s">
        <v>162</v>
      </c>
      <c r="C34" s="192" t="s">
        <v>42</v>
      </c>
      <c r="D34" s="135" t="s">
        <v>110</v>
      </c>
      <c r="E34" s="136">
        <v>45200</v>
      </c>
      <c r="F34" s="136">
        <v>45292</v>
      </c>
      <c r="G34" s="180" t="s">
        <v>137</v>
      </c>
      <c r="H34" s="181">
        <v>43336</v>
      </c>
      <c r="I34" s="3">
        <v>8</v>
      </c>
      <c r="J34" s="3" t="s">
        <v>107</v>
      </c>
      <c r="K34" s="6" t="s">
        <v>104</v>
      </c>
      <c r="L34" s="6" t="s">
        <v>105</v>
      </c>
      <c r="M34" s="3" t="s">
        <v>125</v>
      </c>
      <c r="N34" s="3" t="s">
        <v>311</v>
      </c>
      <c r="O34" s="3" t="s">
        <v>312</v>
      </c>
      <c r="P34" s="2" t="s">
        <v>313</v>
      </c>
      <c r="Q34" s="2" t="s">
        <v>307</v>
      </c>
      <c r="R34" s="2"/>
      <c r="S34" s="2" t="s">
        <v>307</v>
      </c>
    </row>
    <row r="35" spans="1:19" ht="21.6" customHeight="1" x14ac:dyDescent="0.25">
      <c r="A35" s="116" t="s">
        <v>5428</v>
      </c>
      <c r="B35" s="137" t="s">
        <v>163</v>
      </c>
      <c r="C35" s="134" t="s">
        <v>43</v>
      </c>
      <c r="D35" s="168" t="s">
        <v>110</v>
      </c>
      <c r="E35" s="169">
        <v>45383</v>
      </c>
      <c r="F35" s="136">
        <v>45292</v>
      </c>
      <c r="G35" s="180" t="s">
        <v>138</v>
      </c>
      <c r="H35" s="181">
        <v>43409</v>
      </c>
      <c r="I35" s="3">
        <v>8</v>
      </c>
      <c r="J35" s="3" t="s">
        <v>107</v>
      </c>
      <c r="K35" s="6" t="s">
        <v>106</v>
      </c>
      <c r="L35" s="6" t="s">
        <v>105</v>
      </c>
      <c r="M35" s="3" t="s">
        <v>125</v>
      </c>
      <c r="N35" s="3" t="s">
        <v>314</v>
      </c>
      <c r="O35" s="3" t="s">
        <v>315</v>
      </c>
      <c r="P35" s="2" t="s">
        <v>316</v>
      </c>
      <c r="Q35" s="2" t="s">
        <v>307</v>
      </c>
      <c r="R35" s="2"/>
      <c r="S35" s="2" t="s">
        <v>307</v>
      </c>
    </row>
    <row r="36" spans="1:19" s="52" customFormat="1" ht="21.6" customHeight="1" x14ac:dyDescent="0.25">
      <c r="A36" s="116" t="s">
        <v>5429</v>
      </c>
      <c r="B36" s="162" t="s">
        <v>317</v>
      </c>
      <c r="C36" s="57" t="s">
        <v>44</v>
      </c>
      <c r="D36" s="58" t="s">
        <v>110</v>
      </c>
      <c r="E36" s="59">
        <v>44652</v>
      </c>
      <c r="F36" s="59">
        <v>45292</v>
      </c>
      <c r="G36" s="178" t="s">
        <v>135</v>
      </c>
      <c r="H36" s="179">
        <v>44280</v>
      </c>
      <c r="I36" s="49">
        <v>9</v>
      </c>
      <c r="J36" s="49" t="s">
        <v>103</v>
      </c>
      <c r="K36" s="51" t="s">
        <v>104</v>
      </c>
      <c r="L36" s="51" t="s">
        <v>105</v>
      </c>
      <c r="M36" s="49" t="s">
        <v>112</v>
      </c>
      <c r="N36" s="49" t="s">
        <v>318</v>
      </c>
      <c r="O36" s="49" t="s">
        <v>319</v>
      </c>
      <c r="P36" s="47" t="s">
        <v>320</v>
      </c>
      <c r="Q36" s="47" t="s">
        <v>164</v>
      </c>
      <c r="R36" s="47"/>
      <c r="S36" s="47" t="s">
        <v>164</v>
      </c>
    </row>
    <row r="37" spans="1:19" ht="21.6" customHeight="1" x14ac:dyDescent="0.25">
      <c r="A37" s="116" t="s">
        <v>5430</v>
      </c>
      <c r="B37" s="137" t="s">
        <v>165</v>
      </c>
      <c r="C37" s="134" t="s">
        <v>45</v>
      </c>
      <c r="D37" s="135" t="s">
        <v>115</v>
      </c>
      <c r="E37" s="136">
        <v>44470</v>
      </c>
      <c r="F37" s="136">
        <v>45292</v>
      </c>
      <c r="G37" s="180" t="s">
        <v>136</v>
      </c>
      <c r="H37" s="181">
        <v>44280</v>
      </c>
      <c r="I37" s="3">
        <v>8</v>
      </c>
      <c r="J37" s="3" t="s">
        <v>107</v>
      </c>
      <c r="K37" s="6" t="s">
        <v>106</v>
      </c>
      <c r="L37" s="6" t="s">
        <v>105</v>
      </c>
      <c r="M37" s="3" t="s">
        <v>125</v>
      </c>
      <c r="N37" s="3" t="s">
        <v>321</v>
      </c>
      <c r="O37" s="3" t="s">
        <v>322</v>
      </c>
      <c r="P37" s="2" t="s">
        <v>323</v>
      </c>
      <c r="Q37" s="2" t="s">
        <v>164</v>
      </c>
      <c r="R37" s="2"/>
      <c r="S37" s="2" t="s">
        <v>164</v>
      </c>
    </row>
    <row r="38" spans="1:19" ht="21.6" customHeight="1" x14ac:dyDescent="0.25">
      <c r="A38" s="116" t="s">
        <v>5431</v>
      </c>
      <c r="B38" s="137" t="s">
        <v>166</v>
      </c>
      <c r="C38" s="134" t="s">
        <v>19</v>
      </c>
      <c r="D38" s="135" t="s">
        <v>110</v>
      </c>
      <c r="E38" s="136">
        <v>44652</v>
      </c>
      <c r="F38" s="136">
        <v>44958</v>
      </c>
      <c r="G38" s="180" t="s">
        <v>137</v>
      </c>
      <c r="H38" s="181">
        <v>44810</v>
      </c>
      <c r="I38" s="3">
        <v>8</v>
      </c>
      <c r="J38" s="3" t="s">
        <v>107</v>
      </c>
      <c r="K38" s="6" t="s">
        <v>106</v>
      </c>
      <c r="L38" s="6" t="s">
        <v>105</v>
      </c>
      <c r="M38" s="3" t="s">
        <v>125</v>
      </c>
      <c r="N38" s="3" t="s">
        <v>324</v>
      </c>
      <c r="O38" s="3" t="s">
        <v>325</v>
      </c>
      <c r="P38" s="2" t="s">
        <v>326</v>
      </c>
      <c r="Q38" s="2" t="s">
        <v>164</v>
      </c>
      <c r="R38" s="2"/>
      <c r="S38" s="2" t="s">
        <v>164</v>
      </c>
    </row>
    <row r="39" spans="1:19" ht="21.6" customHeight="1" x14ac:dyDescent="0.25">
      <c r="A39" s="116" t="s">
        <v>5432</v>
      </c>
      <c r="B39" s="137" t="s">
        <v>167</v>
      </c>
      <c r="C39" s="134" t="s">
        <v>46</v>
      </c>
      <c r="D39" s="135" t="s">
        <v>113</v>
      </c>
      <c r="E39" s="136">
        <v>40817</v>
      </c>
      <c r="F39" s="136">
        <v>44986</v>
      </c>
      <c r="G39" s="180" t="s">
        <v>138</v>
      </c>
      <c r="H39" s="181">
        <v>42732</v>
      </c>
      <c r="I39" s="3">
        <v>8</v>
      </c>
      <c r="J39" s="3" t="s">
        <v>107</v>
      </c>
      <c r="K39" s="6" t="s">
        <v>104</v>
      </c>
      <c r="L39" s="6" t="s">
        <v>105</v>
      </c>
      <c r="M39" s="3" t="s">
        <v>125</v>
      </c>
      <c r="N39" s="3" t="s">
        <v>327</v>
      </c>
      <c r="O39" s="3" t="s">
        <v>328</v>
      </c>
      <c r="P39" s="2" t="s">
        <v>329</v>
      </c>
      <c r="Q39" s="2" t="s">
        <v>164</v>
      </c>
      <c r="R39" s="2"/>
      <c r="S39" s="2" t="s">
        <v>164</v>
      </c>
    </row>
    <row r="40" spans="1:19" ht="21.6" customHeight="1" x14ac:dyDescent="0.25">
      <c r="A40" s="116" t="s">
        <v>5433</v>
      </c>
      <c r="B40" s="137" t="s">
        <v>330</v>
      </c>
      <c r="C40" s="192" t="s">
        <v>47</v>
      </c>
      <c r="D40" s="135" t="s">
        <v>115</v>
      </c>
      <c r="E40" s="136">
        <v>44470</v>
      </c>
      <c r="F40" s="136">
        <v>44927</v>
      </c>
      <c r="G40" s="180" t="s">
        <v>134</v>
      </c>
      <c r="H40" s="181">
        <v>44200</v>
      </c>
      <c r="I40" s="3">
        <v>8</v>
      </c>
      <c r="J40" s="3" t="s">
        <v>107</v>
      </c>
      <c r="K40" s="6" t="s">
        <v>106</v>
      </c>
      <c r="L40" s="6" t="s">
        <v>105</v>
      </c>
      <c r="M40" s="3" t="s">
        <v>125</v>
      </c>
      <c r="N40" s="3" t="s">
        <v>331</v>
      </c>
      <c r="O40" s="3">
        <v>81270378378</v>
      </c>
      <c r="P40" s="2" t="s">
        <v>332</v>
      </c>
      <c r="Q40" s="2" t="s">
        <v>164</v>
      </c>
      <c r="R40" s="2"/>
      <c r="S40" s="2" t="s">
        <v>164</v>
      </c>
    </row>
    <row r="41" spans="1:19" s="52" customFormat="1" ht="21.6" customHeight="1" x14ac:dyDescent="0.25">
      <c r="A41" s="116" t="s">
        <v>5434</v>
      </c>
      <c r="B41" s="162" t="s">
        <v>168</v>
      </c>
      <c r="C41" s="57" t="s">
        <v>48</v>
      </c>
      <c r="D41" s="58" t="s">
        <v>113</v>
      </c>
      <c r="E41" s="59">
        <v>45200</v>
      </c>
      <c r="F41" s="59">
        <v>45292</v>
      </c>
      <c r="G41" s="178" t="s">
        <v>135</v>
      </c>
      <c r="H41" s="179">
        <v>44130</v>
      </c>
      <c r="I41" s="49">
        <v>9</v>
      </c>
      <c r="J41" s="49" t="s">
        <v>107</v>
      </c>
      <c r="K41" s="51" t="s">
        <v>104</v>
      </c>
      <c r="L41" s="51" t="s">
        <v>105</v>
      </c>
      <c r="M41" s="49" t="s">
        <v>112</v>
      </c>
      <c r="N41" s="49" t="s">
        <v>333</v>
      </c>
      <c r="O41" s="49" t="s">
        <v>334</v>
      </c>
      <c r="P41" s="47" t="s">
        <v>335</v>
      </c>
      <c r="Q41" s="47" t="s">
        <v>169</v>
      </c>
      <c r="R41" s="47"/>
      <c r="S41" s="47" t="s">
        <v>169</v>
      </c>
    </row>
    <row r="42" spans="1:19" ht="21.6" customHeight="1" x14ac:dyDescent="0.25">
      <c r="A42" s="116" t="s">
        <v>5435</v>
      </c>
      <c r="B42" s="137" t="s">
        <v>171</v>
      </c>
      <c r="C42" s="134" t="s">
        <v>50</v>
      </c>
      <c r="D42" s="135" t="s">
        <v>113</v>
      </c>
      <c r="E42" s="136">
        <v>43556</v>
      </c>
      <c r="F42" s="136">
        <v>44958</v>
      </c>
      <c r="G42" s="180" t="s">
        <v>138</v>
      </c>
      <c r="H42" s="181">
        <v>44231</v>
      </c>
      <c r="I42" s="3">
        <v>8</v>
      </c>
      <c r="J42" s="3" t="s">
        <v>107</v>
      </c>
      <c r="K42" s="6" t="s">
        <v>106</v>
      </c>
      <c r="L42" s="6" t="s">
        <v>105</v>
      </c>
      <c r="M42" s="3" t="s">
        <v>125</v>
      </c>
      <c r="N42" s="3" t="s">
        <v>339</v>
      </c>
      <c r="O42" s="3" t="s">
        <v>340</v>
      </c>
      <c r="P42" s="2" t="s">
        <v>341</v>
      </c>
      <c r="Q42" s="2" t="s">
        <v>169</v>
      </c>
      <c r="R42" s="2"/>
      <c r="S42" s="2" t="s">
        <v>169</v>
      </c>
    </row>
    <row r="43" spans="1:19" ht="21.6" customHeight="1" x14ac:dyDescent="0.25">
      <c r="A43" s="116" t="s">
        <v>5436</v>
      </c>
      <c r="B43" s="137" t="s">
        <v>172</v>
      </c>
      <c r="C43" s="134" t="s">
        <v>51</v>
      </c>
      <c r="D43" s="135" t="s">
        <v>115</v>
      </c>
      <c r="E43" s="136">
        <v>44652</v>
      </c>
      <c r="F43" s="136">
        <v>45413</v>
      </c>
      <c r="G43" s="180" t="s">
        <v>134</v>
      </c>
      <c r="H43" s="181">
        <v>44470</v>
      </c>
      <c r="I43" s="3">
        <v>8</v>
      </c>
      <c r="J43" s="3" t="s">
        <v>107</v>
      </c>
      <c r="K43" s="6" t="s">
        <v>104</v>
      </c>
      <c r="L43" s="6" t="s">
        <v>105</v>
      </c>
      <c r="M43" s="3" t="s">
        <v>125</v>
      </c>
      <c r="N43" s="3" t="s">
        <v>342</v>
      </c>
      <c r="O43" s="3" t="s">
        <v>343</v>
      </c>
      <c r="P43" s="2" t="s">
        <v>344</v>
      </c>
      <c r="Q43" s="2" t="s">
        <v>169</v>
      </c>
      <c r="R43" s="2"/>
      <c r="S43" s="2" t="s">
        <v>169</v>
      </c>
    </row>
    <row r="44" spans="1:19" s="52" customFormat="1" ht="21.6" customHeight="1" x14ac:dyDescent="0.25">
      <c r="A44" s="116" t="s">
        <v>5437</v>
      </c>
      <c r="B44" s="162" t="s">
        <v>5202</v>
      </c>
      <c r="C44" s="57" t="s">
        <v>5203</v>
      </c>
      <c r="D44" s="58" t="s">
        <v>113</v>
      </c>
      <c r="E44" s="59">
        <v>45017</v>
      </c>
      <c r="F44" s="59">
        <v>44927</v>
      </c>
      <c r="G44" s="178" t="s">
        <v>135</v>
      </c>
      <c r="H44" s="179">
        <v>45369</v>
      </c>
      <c r="I44" s="49">
        <v>9</v>
      </c>
      <c r="J44" s="49" t="s">
        <v>107</v>
      </c>
      <c r="K44" s="51" t="s">
        <v>104</v>
      </c>
      <c r="L44" s="51" t="s">
        <v>105</v>
      </c>
      <c r="M44" s="49" t="s">
        <v>112</v>
      </c>
      <c r="N44" s="49" t="s">
        <v>5204</v>
      </c>
      <c r="O44" s="49" t="s">
        <v>5205</v>
      </c>
      <c r="P44" s="47" t="s">
        <v>5206</v>
      </c>
      <c r="Q44" s="47" t="s">
        <v>348</v>
      </c>
      <c r="R44" s="47"/>
      <c r="S44" s="47" t="s">
        <v>348</v>
      </c>
    </row>
    <row r="45" spans="1:19" ht="21.6" customHeight="1" x14ac:dyDescent="0.25">
      <c r="A45" s="116" t="s">
        <v>5438</v>
      </c>
      <c r="B45" s="137" t="s">
        <v>174</v>
      </c>
      <c r="C45" s="134" t="s">
        <v>53</v>
      </c>
      <c r="D45" s="135" t="s">
        <v>110</v>
      </c>
      <c r="E45" s="136">
        <v>41548</v>
      </c>
      <c r="F45" s="136">
        <v>44986</v>
      </c>
      <c r="G45" s="180" t="s">
        <v>136</v>
      </c>
      <c r="H45" s="181">
        <v>42732</v>
      </c>
      <c r="I45" s="3">
        <v>8</v>
      </c>
      <c r="J45" s="3" t="s">
        <v>118</v>
      </c>
      <c r="K45" s="6" t="s">
        <v>104</v>
      </c>
      <c r="L45" s="6" t="s">
        <v>105</v>
      </c>
      <c r="M45" s="3" t="s">
        <v>125</v>
      </c>
      <c r="N45" s="3" t="s">
        <v>349</v>
      </c>
      <c r="O45" s="3" t="s">
        <v>350</v>
      </c>
      <c r="P45" s="2" t="s">
        <v>351</v>
      </c>
      <c r="Q45" s="2" t="s">
        <v>348</v>
      </c>
      <c r="R45" s="2"/>
      <c r="S45" s="2" t="s">
        <v>348</v>
      </c>
    </row>
    <row r="46" spans="1:19" ht="21.6" customHeight="1" x14ac:dyDescent="0.25">
      <c r="A46" s="116" t="s">
        <v>5439</v>
      </c>
      <c r="B46" s="137" t="s">
        <v>175</v>
      </c>
      <c r="C46" s="134" t="s">
        <v>54</v>
      </c>
      <c r="D46" s="135" t="s">
        <v>113</v>
      </c>
      <c r="E46" s="136">
        <v>42461</v>
      </c>
      <c r="F46" s="136">
        <v>45383</v>
      </c>
      <c r="G46" s="180" t="s">
        <v>138</v>
      </c>
      <c r="H46" s="181">
        <v>42732</v>
      </c>
      <c r="I46" s="3">
        <v>8</v>
      </c>
      <c r="J46" s="3" t="s">
        <v>107</v>
      </c>
      <c r="K46" s="6" t="s">
        <v>104</v>
      </c>
      <c r="L46" s="6" t="s">
        <v>105</v>
      </c>
      <c r="M46" s="3" t="s">
        <v>125</v>
      </c>
      <c r="N46" s="3" t="s">
        <v>352</v>
      </c>
      <c r="O46" s="3" t="s">
        <v>353</v>
      </c>
      <c r="P46" s="2" t="s">
        <v>354</v>
      </c>
      <c r="Q46" s="2" t="s">
        <v>348</v>
      </c>
      <c r="R46" s="2"/>
      <c r="S46" s="2" t="s">
        <v>348</v>
      </c>
    </row>
    <row r="47" spans="1:19" ht="21.6" customHeight="1" x14ac:dyDescent="0.25">
      <c r="A47" s="116" t="s">
        <v>5440</v>
      </c>
      <c r="B47" s="137" t="s">
        <v>176</v>
      </c>
      <c r="C47" s="134" t="s">
        <v>17</v>
      </c>
      <c r="D47" s="135" t="s">
        <v>115</v>
      </c>
      <c r="E47" s="136">
        <v>45200</v>
      </c>
      <c r="F47" s="136">
        <v>45505</v>
      </c>
      <c r="G47" s="180" t="s">
        <v>134</v>
      </c>
      <c r="H47" s="181">
        <v>44810</v>
      </c>
      <c r="I47" s="3">
        <v>8</v>
      </c>
      <c r="J47" s="3" t="s">
        <v>107</v>
      </c>
      <c r="K47" s="6" t="s">
        <v>106</v>
      </c>
      <c r="L47" s="6" t="s">
        <v>105</v>
      </c>
      <c r="M47" s="3" t="s">
        <v>125</v>
      </c>
      <c r="N47" s="3" t="s">
        <v>355</v>
      </c>
      <c r="O47" s="3" t="s">
        <v>356</v>
      </c>
      <c r="P47" s="2" t="s">
        <v>357</v>
      </c>
      <c r="Q47" s="2" t="s">
        <v>348</v>
      </c>
      <c r="R47" s="2"/>
      <c r="S47" s="2" t="s">
        <v>348</v>
      </c>
    </row>
    <row r="48" spans="1:19" s="52" customFormat="1" ht="21.6" customHeight="1" x14ac:dyDescent="0.25">
      <c r="A48" s="116" t="s">
        <v>5441</v>
      </c>
      <c r="B48" s="162" t="s">
        <v>160</v>
      </c>
      <c r="C48" s="57" t="s">
        <v>40</v>
      </c>
      <c r="D48" s="58" t="s">
        <v>113</v>
      </c>
      <c r="E48" s="59">
        <v>45200</v>
      </c>
      <c r="F48" s="59">
        <v>44927</v>
      </c>
      <c r="G48" s="178" t="s">
        <v>135</v>
      </c>
      <c r="H48" s="181">
        <v>45369</v>
      </c>
      <c r="I48" s="49">
        <v>9</v>
      </c>
      <c r="J48" s="49" t="s">
        <v>103</v>
      </c>
      <c r="K48" s="51" t="s">
        <v>104</v>
      </c>
      <c r="L48" s="51" t="s">
        <v>105</v>
      </c>
      <c r="M48" s="49" t="s">
        <v>112</v>
      </c>
      <c r="N48" s="49" t="s">
        <v>304</v>
      </c>
      <c r="O48" s="49" t="s">
        <v>305</v>
      </c>
      <c r="P48" s="47" t="s">
        <v>306</v>
      </c>
      <c r="Q48" s="47" t="s">
        <v>178</v>
      </c>
      <c r="R48" s="47"/>
      <c r="S48" s="47" t="s">
        <v>178</v>
      </c>
    </row>
    <row r="49" spans="1:19" ht="21.6" customHeight="1" x14ac:dyDescent="0.25">
      <c r="A49" s="116" t="s">
        <v>5442</v>
      </c>
      <c r="B49" s="137" t="s">
        <v>156</v>
      </c>
      <c r="C49" s="192" t="s">
        <v>36</v>
      </c>
      <c r="D49" s="135" t="s">
        <v>110</v>
      </c>
      <c r="E49" s="136">
        <v>43922</v>
      </c>
      <c r="F49" s="136">
        <v>45505</v>
      </c>
      <c r="G49" s="180" t="s">
        <v>136</v>
      </c>
      <c r="H49" s="181">
        <v>45369</v>
      </c>
      <c r="I49" s="3">
        <v>8</v>
      </c>
      <c r="J49" s="3" t="s">
        <v>107</v>
      </c>
      <c r="K49" s="6" t="s">
        <v>104</v>
      </c>
      <c r="L49" s="6" t="s">
        <v>105</v>
      </c>
      <c r="M49" s="3" t="s">
        <v>125</v>
      </c>
      <c r="N49" s="3" t="s">
        <v>292</v>
      </c>
      <c r="O49" s="3" t="s">
        <v>293</v>
      </c>
      <c r="P49" s="2" t="s">
        <v>294</v>
      </c>
      <c r="Q49" s="2" t="s">
        <v>178</v>
      </c>
      <c r="R49" s="2"/>
      <c r="S49" s="2" t="s">
        <v>178</v>
      </c>
    </row>
    <row r="50" spans="1:19" ht="21.6" customHeight="1" x14ac:dyDescent="0.25">
      <c r="A50" s="116" t="s">
        <v>5443</v>
      </c>
      <c r="B50" s="137" t="s">
        <v>181</v>
      </c>
      <c r="C50" s="134" t="s">
        <v>57</v>
      </c>
      <c r="D50" s="135" t="s">
        <v>113</v>
      </c>
      <c r="E50" s="136">
        <v>43922</v>
      </c>
      <c r="F50" s="136">
        <v>44958</v>
      </c>
      <c r="G50" s="180" t="s">
        <v>138</v>
      </c>
      <c r="H50" s="181">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16" t="s">
        <v>5444</v>
      </c>
      <c r="B51" s="137" t="s">
        <v>182</v>
      </c>
      <c r="C51" s="192" t="s">
        <v>58</v>
      </c>
      <c r="D51" s="135" t="s">
        <v>110</v>
      </c>
      <c r="E51" s="136">
        <v>45017</v>
      </c>
      <c r="F51" s="136">
        <v>45047</v>
      </c>
      <c r="G51" s="180" t="s">
        <v>134</v>
      </c>
      <c r="H51" s="181">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116" t="s">
        <v>5445</v>
      </c>
      <c r="B52" s="162" t="s">
        <v>183</v>
      </c>
      <c r="C52" s="57" t="s">
        <v>59</v>
      </c>
      <c r="D52" s="58" t="s">
        <v>113</v>
      </c>
      <c r="E52" s="59">
        <v>44105</v>
      </c>
      <c r="F52" s="59">
        <v>45292</v>
      </c>
      <c r="G52" s="178" t="s">
        <v>135</v>
      </c>
      <c r="H52" s="179">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16" t="s">
        <v>5446</v>
      </c>
      <c r="B53" s="137" t="s">
        <v>184</v>
      </c>
      <c r="C53" s="134" t="s">
        <v>60</v>
      </c>
      <c r="D53" s="135" t="s">
        <v>113</v>
      </c>
      <c r="E53" s="136">
        <v>44652</v>
      </c>
      <c r="F53" s="136">
        <v>45292</v>
      </c>
      <c r="G53" s="180" t="s">
        <v>136</v>
      </c>
      <c r="H53" s="181">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16" t="s">
        <v>5447</v>
      </c>
      <c r="B54" s="137" t="s">
        <v>185</v>
      </c>
      <c r="C54" s="134" t="s">
        <v>61</v>
      </c>
      <c r="D54" s="135" t="s">
        <v>113</v>
      </c>
      <c r="E54" s="136">
        <v>44652</v>
      </c>
      <c r="F54" s="136">
        <v>45292</v>
      </c>
      <c r="G54" s="180" t="s">
        <v>137</v>
      </c>
      <c r="H54" s="181">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16" t="s">
        <v>5448</v>
      </c>
      <c r="B55" s="137" t="s">
        <v>186</v>
      </c>
      <c r="C55" s="134" t="s">
        <v>62</v>
      </c>
      <c r="D55" s="135" t="s">
        <v>113</v>
      </c>
      <c r="E55" s="136">
        <v>44835</v>
      </c>
      <c r="F55" s="136">
        <v>44986</v>
      </c>
      <c r="G55" s="180" t="s">
        <v>138</v>
      </c>
      <c r="H55" s="181">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16" t="s">
        <v>5449</v>
      </c>
      <c r="B56" s="137" t="s">
        <v>198</v>
      </c>
      <c r="C56" s="134" t="s">
        <v>72</v>
      </c>
      <c r="D56" s="135" t="s">
        <v>110</v>
      </c>
      <c r="E56" s="136">
        <v>43922</v>
      </c>
      <c r="F56" s="136">
        <v>45292</v>
      </c>
      <c r="G56" s="180" t="s">
        <v>134</v>
      </c>
      <c r="H56" s="181">
        <v>45369</v>
      </c>
      <c r="I56" s="3">
        <v>8</v>
      </c>
      <c r="J56" s="3" t="s">
        <v>107</v>
      </c>
      <c r="K56" s="6" t="s">
        <v>106</v>
      </c>
      <c r="L56" s="6" t="s">
        <v>105</v>
      </c>
      <c r="M56" s="3" t="s">
        <v>125</v>
      </c>
      <c r="N56" s="3" t="s">
        <v>413</v>
      </c>
      <c r="O56" s="3" t="s">
        <v>414</v>
      </c>
      <c r="P56" s="2" t="s">
        <v>415</v>
      </c>
      <c r="Q56" s="2" t="s">
        <v>375</v>
      </c>
      <c r="R56" s="2"/>
      <c r="S56" s="2" t="s">
        <v>375</v>
      </c>
    </row>
    <row r="57" spans="1:19" s="52" customFormat="1" ht="21.6" customHeight="1" x14ac:dyDescent="0.25">
      <c r="A57" s="116" t="s">
        <v>5450</v>
      </c>
      <c r="B57" s="162" t="s">
        <v>5296</v>
      </c>
      <c r="C57" s="57" t="s">
        <v>5297</v>
      </c>
      <c r="D57" s="58" t="s">
        <v>110</v>
      </c>
      <c r="E57" s="59">
        <v>44105</v>
      </c>
      <c r="F57" s="59">
        <v>45444</v>
      </c>
      <c r="G57" s="178" t="s">
        <v>135</v>
      </c>
      <c r="H57" s="179">
        <v>45369</v>
      </c>
      <c r="I57" s="49">
        <v>9</v>
      </c>
      <c r="J57" s="49" t="s">
        <v>111</v>
      </c>
      <c r="K57" s="51" t="s">
        <v>104</v>
      </c>
      <c r="L57" s="51" t="s">
        <v>105</v>
      </c>
      <c r="M57" s="49" t="s">
        <v>112</v>
      </c>
      <c r="N57" s="49" t="s">
        <v>5298</v>
      </c>
      <c r="O57" s="49" t="s">
        <v>5299</v>
      </c>
      <c r="P57" s="47" t="s">
        <v>5300</v>
      </c>
      <c r="Q57" s="47" t="s">
        <v>189</v>
      </c>
      <c r="R57" s="47"/>
      <c r="S57" s="47" t="s">
        <v>189</v>
      </c>
    </row>
    <row r="58" spans="1:19" ht="21.6" customHeight="1" x14ac:dyDescent="0.25">
      <c r="A58" s="116" t="s">
        <v>5451</v>
      </c>
      <c r="B58" s="137" t="s">
        <v>190</v>
      </c>
      <c r="C58" s="134" t="s">
        <v>65</v>
      </c>
      <c r="D58" s="135" t="s">
        <v>113</v>
      </c>
      <c r="E58" s="136">
        <v>43556</v>
      </c>
      <c r="F58" s="136">
        <v>45383</v>
      </c>
      <c r="G58" s="180" t="s">
        <v>136</v>
      </c>
      <c r="H58" s="181">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16" t="s">
        <v>5452</v>
      </c>
      <c r="B59" s="137" t="s">
        <v>191</v>
      </c>
      <c r="C59" s="134" t="s">
        <v>66</v>
      </c>
      <c r="D59" s="135" t="s">
        <v>110</v>
      </c>
      <c r="E59" s="136">
        <v>45017</v>
      </c>
      <c r="F59" s="136">
        <v>44927</v>
      </c>
      <c r="G59" s="180" t="s">
        <v>137</v>
      </c>
      <c r="H59" s="181">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16" t="s">
        <v>5453</v>
      </c>
      <c r="B60" s="137" t="s">
        <v>192</v>
      </c>
      <c r="C60" s="134" t="s">
        <v>67</v>
      </c>
      <c r="D60" s="135" t="s">
        <v>113</v>
      </c>
      <c r="E60" s="136">
        <v>43922</v>
      </c>
      <c r="F60" s="136">
        <v>45017</v>
      </c>
      <c r="G60" s="180" t="s">
        <v>138</v>
      </c>
      <c r="H60" s="181">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116" t="s">
        <v>5454</v>
      </c>
      <c r="B61" s="162" t="s">
        <v>400</v>
      </c>
      <c r="C61" s="57" t="s">
        <v>68</v>
      </c>
      <c r="D61" s="58" t="s">
        <v>110</v>
      </c>
      <c r="E61" s="59">
        <v>44652</v>
      </c>
      <c r="F61" s="59">
        <v>45292</v>
      </c>
      <c r="G61" s="178" t="s">
        <v>135</v>
      </c>
      <c r="H61" s="181">
        <v>45369</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16" t="s">
        <v>5455</v>
      </c>
      <c r="B62" s="137" t="s">
        <v>194</v>
      </c>
      <c r="C62" s="134" t="s">
        <v>69</v>
      </c>
      <c r="D62" s="135" t="s">
        <v>113</v>
      </c>
      <c r="E62" s="136">
        <v>44652</v>
      </c>
      <c r="F62" s="136">
        <v>45292</v>
      </c>
      <c r="G62" s="180" t="s">
        <v>137</v>
      </c>
      <c r="H62" s="181">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16" t="s">
        <v>5456</v>
      </c>
      <c r="B63" s="137" t="s">
        <v>195</v>
      </c>
      <c r="C63" s="134" t="s">
        <v>70</v>
      </c>
      <c r="D63" s="135" t="s">
        <v>113</v>
      </c>
      <c r="E63" s="136">
        <v>44652</v>
      </c>
      <c r="F63" s="136">
        <v>45292</v>
      </c>
      <c r="G63" s="180" t="s">
        <v>134</v>
      </c>
      <c r="H63" s="181">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116" t="s">
        <v>5457</v>
      </c>
      <c r="B64" s="162" t="s">
        <v>196</v>
      </c>
      <c r="C64" s="57" t="s">
        <v>71</v>
      </c>
      <c r="D64" s="58" t="s">
        <v>110</v>
      </c>
      <c r="E64" s="59">
        <v>45017</v>
      </c>
      <c r="F64" s="59">
        <v>45352</v>
      </c>
      <c r="G64" s="178" t="s">
        <v>135</v>
      </c>
      <c r="H64" s="179">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16" t="s">
        <v>5458</v>
      </c>
      <c r="B65" s="137" t="s">
        <v>187</v>
      </c>
      <c r="C65" s="134" t="s">
        <v>63</v>
      </c>
      <c r="D65" s="135" t="s">
        <v>113</v>
      </c>
      <c r="E65" s="136">
        <v>44652</v>
      </c>
      <c r="F65" s="136">
        <v>45413</v>
      </c>
      <c r="G65" s="180" t="s">
        <v>136</v>
      </c>
      <c r="H65" s="181">
        <v>45369</v>
      </c>
      <c r="I65" s="3">
        <v>8</v>
      </c>
      <c r="J65" s="49" t="s">
        <v>103</v>
      </c>
      <c r="K65" s="6" t="s">
        <v>106</v>
      </c>
      <c r="L65" s="6" t="s">
        <v>105</v>
      </c>
      <c r="M65" s="3" t="s">
        <v>125</v>
      </c>
      <c r="N65" s="3" t="s">
        <v>385</v>
      </c>
      <c r="O65" s="3" t="s">
        <v>386</v>
      </c>
      <c r="P65" s="2" t="s">
        <v>387</v>
      </c>
      <c r="Q65" s="2" t="s">
        <v>375</v>
      </c>
      <c r="R65" s="2"/>
      <c r="S65" s="2" t="s">
        <v>197</v>
      </c>
    </row>
    <row r="66" spans="1:19" ht="21.6" customHeight="1" x14ac:dyDescent="0.25">
      <c r="A66" s="116" t="s">
        <v>5459</v>
      </c>
      <c r="B66" s="137" t="s">
        <v>201</v>
      </c>
      <c r="C66" s="192" t="s">
        <v>75</v>
      </c>
      <c r="D66" s="135" t="s">
        <v>113</v>
      </c>
      <c r="E66" s="136">
        <v>44835</v>
      </c>
      <c r="F66" s="59">
        <v>45474</v>
      </c>
      <c r="G66" s="180" t="s">
        <v>134</v>
      </c>
      <c r="H66" s="181">
        <v>43118</v>
      </c>
      <c r="I66" s="3">
        <v>8</v>
      </c>
      <c r="J66" s="3" t="s">
        <v>107</v>
      </c>
      <c r="K66" s="6" t="s">
        <v>106</v>
      </c>
      <c r="L66" s="6" t="s">
        <v>105</v>
      </c>
      <c r="M66" s="3" t="s">
        <v>125</v>
      </c>
      <c r="N66" s="3" t="s">
        <v>422</v>
      </c>
      <c r="O66" s="3" t="s">
        <v>423</v>
      </c>
      <c r="P66" s="2" t="s">
        <v>424</v>
      </c>
      <c r="Q66" s="2" t="s">
        <v>197</v>
      </c>
      <c r="R66" s="2"/>
      <c r="S66" s="2" t="s">
        <v>197</v>
      </c>
    </row>
    <row r="67" spans="1:19" s="52" customFormat="1" ht="21.6" customHeight="1" x14ac:dyDescent="0.25">
      <c r="A67" s="116" t="s">
        <v>5460</v>
      </c>
      <c r="B67" s="162" t="s">
        <v>216</v>
      </c>
      <c r="C67" s="57" t="s">
        <v>87</v>
      </c>
      <c r="D67" s="58" t="s">
        <v>110</v>
      </c>
      <c r="E67" s="59">
        <v>44287</v>
      </c>
      <c r="F67" s="59">
        <v>45383</v>
      </c>
      <c r="G67" s="178" t="s">
        <v>135</v>
      </c>
      <c r="H67" s="181">
        <v>45369</v>
      </c>
      <c r="I67" s="49">
        <v>9</v>
      </c>
      <c r="J67" s="49" t="s">
        <v>107</v>
      </c>
      <c r="K67" s="51" t="s">
        <v>104</v>
      </c>
      <c r="L67" s="51" t="s">
        <v>105</v>
      </c>
      <c r="M67" s="49" t="s">
        <v>112</v>
      </c>
      <c r="N67" s="49" t="s">
        <v>460</v>
      </c>
      <c r="O67" s="49" t="s">
        <v>461</v>
      </c>
      <c r="P67" s="47" t="s">
        <v>462</v>
      </c>
      <c r="Q67" s="47" t="s">
        <v>428</v>
      </c>
      <c r="R67" s="47"/>
      <c r="S67" s="47" t="s">
        <v>428</v>
      </c>
    </row>
    <row r="68" spans="1:19" ht="21.6" customHeight="1" x14ac:dyDescent="0.25">
      <c r="A68" s="116" t="s">
        <v>5461</v>
      </c>
      <c r="B68" s="137" t="s">
        <v>203</v>
      </c>
      <c r="C68" s="192" t="s">
        <v>77</v>
      </c>
      <c r="D68" s="168" t="s">
        <v>110</v>
      </c>
      <c r="E68" s="169">
        <v>45383</v>
      </c>
      <c r="F68" s="136">
        <v>45261</v>
      </c>
      <c r="G68" s="180" t="s">
        <v>136</v>
      </c>
      <c r="H68" s="181">
        <v>44711</v>
      </c>
      <c r="I68" s="3">
        <v>8</v>
      </c>
      <c r="J68" s="3" t="s">
        <v>111</v>
      </c>
      <c r="K68" s="6" t="s">
        <v>106</v>
      </c>
      <c r="L68" s="6" t="s">
        <v>105</v>
      </c>
      <c r="M68" s="3" t="s">
        <v>125</v>
      </c>
      <c r="N68" s="3" t="s">
        <v>429</v>
      </c>
      <c r="O68" s="3" t="s">
        <v>430</v>
      </c>
      <c r="P68" s="2" t="s">
        <v>431</v>
      </c>
      <c r="Q68" s="2" t="s">
        <v>428</v>
      </c>
      <c r="R68" s="2"/>
      <c r="S68" s="2" t="s">
        <v>428</v>
      </c>
    </row>
    <row r="69" spans="1:19" ht="21.6" customHeight="1" x14ac:dyDescent="0.25">
      <c r="A69" s="116" t="s">
        <v>5462</v>
      </c>
      <c r="B69" s="137" t="s">
        <v>204</v>
      </c>
      <c r="C69" s="192" t="s">
        <v>78</v>
      </c>
      <c r="D69" s="135" t="s">
        <v>115</v>
      </c>
      <c r="E69" s="136">
        <v>44652</v>
      </c>
      <c r="F69" s="136">
        <v>45292</v>
      </c>
      <c r="G69" s="180" t="s">
        <v>137</v>
      </c>
      <c r="H69" s="181">
        <v>44130</v>
      </c>
      <c r="I69" s="3">
        <v>8</v>
      </c>
      <c r="J69" s="3" t="s">
        <v>120</v>
      </c>
      <c r="K69" s="6" t="s">
        <v>106</v>
      </c>
      <c r="L69" s="6" t="s">
        <v>105</v>
      </c>
      <c r="M69" s="3" t="s">
        <v>125</v>
      </c>
      <c r="N69" s="3" t="s">
        <v>432</v>
      </c>
      <c r="O69" s="3" t="s">
        <v>433</v>
      </c>
      <c r="P69" s="2" t="s">
        <v>434</v>
      </c>
      <c r="Q69" s="2" t="s">
        <v>428</v>
      </c>
      <c r="R69" s="2"/>
      <c r="S69" s="2" t="s">
        <v>428</v>
      </c>
    </row>
    <row r="70" spans="1:19" ht="21.6" customHeight="1" x14ac:dyDescent="0.25">
      <c r="A70" s="116" t="s">
        <v>5463</v>
      </c>
      <c r="B70" s="137" t="s">
        <v>206</v>
      </c>
      <c r="C70" s="192" t="s">
        <v>80</v>
      </c>
      <c r="D70" s="135" t="s">
        <v>110</v>
      </c>
      <c r="E70" s="136">
        <v>45017</v>
      </c>
      <c r="F70" s="136">
        <v>45566</v>
      </c>
      <c r="G70" s="180" t="s">
        <v>134</v>
      </c>
      <c r="H70" s="181">
        <v>44351</v>
      </c>
      <c r="I70" s="3">
        <v>8</v>
      </c>
      <c r="J70" s="3" t="s">
        <v>107</v>
      </c>
      <c r="K70" s="6" t="s">
        <v>106</v>
      </c>
      <c r="L70" s="6" t="s">
        <v>105</v>
      </c>
      <c r="M70" s="3" t="s">
        <v>125</v>
      </c>
      <c r="N70" s="3" t="s">
        <v>438</v>
      </c>
      <c r="O70" s="3" t="s">
        <v>439</v>
      </c>
      <c r="P70" s="2" t="s">
        <v>440</v>
      </c>
      <c r="Q70" s="2" t="s">
        <v>428</v>
      </c>
      <c r="R70" s="2"/>
      <c r="S70" s="2" t="s">
        <v>428</v>
      </c>
    </row>
    <row r="71" spans="1:19" s="52" customFormat="1" ht="21.6" customHeight="1" x14ac:dyDescent="0.25">
      <c r="A71" s="116" t="s">
        <v>5464</v>
      </c>
      <c r="B71" s="197" t="s">
        <v>207</v>
      </c>
      <c r="C71" s="57" t="s">
        <v>20</v>
      </c>
      <c r="D71" s="58" t="s">
        <v>115</v>
      </c>
      <c r="E71" s="59">
        <v>44652</v>
      </c>
      <c r="F71" s="59">
        <v>45292</v>
      </c>
      <c r="G71" s="178" t="s">
        <v>135</v>
      </c>
      <c r="H71" s="179">
        <v>44816</v>
      </c>
      <c r="I71" s="49">
        <v>9</v>
      </c>
      <c r="J71" s="49" t="s">
        <v>120</v>
      </c>
      <c r="K71" s="51" t="s">
        <v>104</v>
      </c>
      <c r="L71" s="51" t="s">
        <v>105</v>
      </c>
      <c r="M71" s="49" t="s">
        <v>112</v>
      </c>
      <c r="N71" s="49" t="s">
        <v>441</v>
      </c>
      <c r="O71" s="49" t="s">
        <v>442</v>
      </c>
      <c r="P71" s="47" t="s">
        <v>443</v>
      </c>
      <c r="Q71" s="47" t="s">
        <v>208</v>
      </c>
      <c r="R71" s="47"/>
      <c r="S71" s="47" t="s">
        <v>208</v>
      </c>
    </row>
    <row r="72" spans="1:19" ht="21.6" customHeight="1" x14ac:dyDescent="0.25">
      <c r="A72" s="116" t="s">
        <v>5465</v>
      </c>
      <c r="B72" s="137" t="s">
        <v>209</v>
      </c>
      <c r="C72" s="134" t="s">
        <v>81</v>
      </c>
      <c r="D72" s="135" t="s">
        <v>115</v>
      </c>
      <c r="E72" s="136">
        <v>44287</v>
      </c>
      <c r="F72" s="136">
        <v>45292</v>
      </c>
      <c r="G72" s="180" t="s">
        <v>136</v>
      </c>
      <c r="H72" s="181">
        <v>44470</v>
      </c>
      <c r="I72" s="3">
        <v>8</v>
      </c>
      <c r="J72" s="3" t="s">
        <v>107</v>
      </c>
      <c r="K72" s="6" t="s">
        <v>104</v>
      </c>
      <c r="L72" s="6" t="s">
        <v>105</v>
      </c>
      <c r="M72" s="3" t="s">
        <v>125</v>
      </c>
      <c r="N72" s="3" t="s">
        <v>444</v>
      </c>
      <c r="O72" s="3" t="s">
        <v>445</v>
      </c>
      <c r="P72" s="2" t="s">
        <v>446</v>
      </c>
      <c r="Q72" s="2" t="s">
        <v>208</v>
      </c>
      <c r="R72" s="2"/>
      <c r="S72" s="2" t="s">
        <v>208</v>
      </c>
    </row>
    <row r="73" spans="1:19" ht="21.6" customHeight="1" x14ac:dyDescent="0.25">
      <c r="A73" s="116" t="s">
        <v>5466</v>
      </c>
      <c r="B73" s="137" t="s">
        <v>210</v>
      </c>
      <c r="C73" s="134" t="s">
        <v>82</v>
      </c>
      <c r="D73" s="135" t="s">
        <v>113</v>
      </c>
      <c r="E73" s="136">
        <v>41913</v>
      </c>
      <c r="F73" s="136">
        <v>45352</v>
      </c>
      <c r="G73" s="180" t="s">
        <v>138</v>
      </c>
      <c r="H73" s="181">
        <v>44711</v>
      </c>
      <c r="I73" s="3">
        <v>8</v>
      </c>
      <c r="J73" s="3" t="s">
        <v>107</v>
      </c>
      <c r="K73" s="6" t="s">
        <v>106</v>
      </c>
      <c r="L73" s="6" t="s">
        <v>105</v>
      </c>
      <c r="M73" s="3" t="s">
        <v>125</v>
      </c>
      <c r="N73" s="3" t="s">
        <v>447</v>
      </c>
      <c r="O73" s="3" t="s">
        <v>448</v>
      </c>
      <c r="P73" s="2" t="s">
        <v>449</v>
      </c>
      <c r="Q73" s="2" t="s">
        <v>208</v>
      </c>
      <c r="R73" s="2"/>
      <c r="S73" s="2" t="s">
        <v>208</v>
      </c>
    </row>
    <row r="74" spans="1:19" ht="21.6" customHeight="1" x14ac:dyDescent="0.25">
      <c r="A74" s="116" t="s">
        <v>5467</v>
      </c>
      <c r="B74" s="137" t="s">
        <v>2305</v>
      </c>
      <c r="C74" s="134" t="s">
        <v>2306</v>
      </c>
      <c r="D74" s="135" t="s">
        <v>113</v>
      </c>
      <c r="E74" s="136">
        <v>41730</v>
      </c>
      <c r="F74" s="136">
        <v>44986</v>
      </c>
      <c r="G74" s="180" t="s">
        <v>137</v>
      </c>
      <c r="H74" s="181">
        <v>45369</v>
      </c>
      <c r="I74" s="3">
        <v>8</v>
      </c>
      <c r="J74" s="3" t="s">
        <v>107</v>
      </c>
      <c r="K74" s="6" t="s">
        <v>106</v>
      </c>
      <c r="L74" s="6" t="s">
        <v>105</v>
      </c>
      <c r="M74" s="3" t="s">
        <v>125</v>
      </c>
      <c r="N74" s="3" t="s">
        <v>2308</v>
      </c>
      <c r="O74" s="3" t="s">
        <v>2309</v>
      </c>
      <c r="P74" s="2" t="s">
        <v>2310</v>
      </c>
      <c r="Q74" s="2" t="s">
        <v>208</v>
      </c>
      <c r="R74" s="2"/>
      <c r="S74" s="2" t="s">
        <v>208</v>
      </c>
    </row>
    <row r="75" spans="1:19" s="52" customFormat="1" ht="21.6" customHeight="1" x14ac:dyDescent="0.25">
      <c r="A75" s="116" t="s">
        <v>5468</v>
      </c>
      <c r="B75" s="162" t="s">
        <v>211</v>
      </c>
      <c r="C75" s="57" t="s">
        <v>83</v>
      </c>
      <c r="D75" s="58" t="s">
        <v>110</v>
      </c>
      <c r="E75" s="59">
        <v>45200</v>
      </c>
      <c r="F75" s="59">
        <v>45292</v>
      </c>
      <c r="G75" s="178" t="s">
        <v>135</v>
      </c>
      <c r="H75" s="179">
        <v>44747</v>
      </c>
      <c r="I75" s="49">
        <v>9</v>
      </c>
      <c r="J75" s="49" t="s">
        <v>120</v>
      </c>
      <c r="K75" s="51" t="s">
        <v>104</v>
      </c>
      <c r="L75" s="51" t="s">
        <v>105</v>
      </c>
      <c r="M75" s="49" t="s">
        <v>112</v>
      </c>
      <c r="N75" s="49" t="s">
        <v>450</v>
      </c>
      <c r="O75" s="49" t="s">
        <v>451</v>
      </c>
      <c r="P75" s="47" t="s">
        <v>452</v>
      </c>
      <c r="Q75" s="47" t="s">
        <v>212</v>
      </c>
      <c r="R75" s="47"/>
      <c r="S75" s="47" t="s">
        <v>212</v>
      </c>
    </row>
    <row r="76" spans="1:19" ht="21.6" customHeight="1" x14ac:dyDescent="0.25">
      <c r="A76" s="116" t="s">
        <v>5469</v>
      </c>
      <c r="B76" s="137" t="s">
        <v>213</v>
      </c>
      <c r="C76" s="134" t="s">
        <v>84</v>
      </c>
      <c r="D76" s="135" t="s">
        <v>113</v>
      </c>
      <c r="E76" s="136">
        <v>42461</v>
      </c>
      <c r="F76" s="136">
        <v>45292</v>
      </c>
      <c r="G76" s="180" t="s">
        <v>136</v>
      </c>
      <c r="H76" s="181">
        <v>43707</v>
      </c>
      <c r="I76" s="3">
        <v>8</v>
      </c>
      <c r="J76" s="3" t="s">
        <v>107</v>
      </c>
      <c r="K76" s="6" t="s">
        <v>106</v>
      </c>
      <c r="L76" s="6" t="s">
        <v>105</v>
      </c>
      <c r="M76" s="3" t="s">
        <v>125</v>
      </c>
      <c r="N76" s="3" t="s">
        <v>453</v>
      </c>
      <c r="O76" s="3" t="s">
        <v>454</v>
      </c>
      <c r="P76" s="2" t="s">
        <v>455</v>
      </c>
      <c r="Q76" s="2" t="s">
        <v>212</v>
      </c>
      <c r="R76" s="2"/>
      <c r="S76" s="2" t="s">
        <v>212</v>
      </c>
    </row>
    <row r="77" spans="1:19" ht="21.6" customHeight="1" x14ac:dyDescent="0.25">
      <c r="A77" s="116" t="s">
        <v>5470</v>
      </c>
      <c r="B77" s="137" t="s">
        <v>215</v>
      </c>
      <c r="C77" s="134" t="s">
        <v>86</v>
      </c>
      <c r="D77" s="168" t="s">
        <v>110</v>
      </c>
      <c r="E77" s="169">
        <v>45383</v>
      </c>
      <c r="F77" s="136">
        <v>45292</v>
      </c>
      <c r="G77" s="180" t="s">
        <v>138</v>
      </c>
      <c r="H77" s="181">
        <v>44351</v>
      </c>
      <c r="I77" s="3">
        <v>8</v>
      </c>
      <c r="J77" s="3" t="s">
        <v>107</v>
      </c>
      <c r="K77" s="6" t="s">
        <v>106</v>
      </c>
      <c r="L77" s="6" t="s">
        <v>105</v>
      </c>
      <c r="M77" s="3" t="s">
        <v>125</v>
      </c>
      <c r="N77" s="3" t="s">
        <v>458</v>
      </c>
      <c r="O77" s="3" t="s">
        <v>238</v>
      </c>
      <c r="P77" s="2" t="s">
        <v>459</v>
      </c>
      <c r="Q77" s="2" t="s">
        <v>212</v>
      </c>
      <c r="R77" s="2"/>
      <c r="S77" s="2" t="s">
        <v>212</v>
      </c>
    </row>
    <row r="78" spans="1:19" s="52" customFormat="1" ht="21.6" customHeight="1" x14ac:dyDescent="0.25">
      <c r="A78" s="116" t="s">
        <v>5471</v>
      </c>
      <c r="B78" s="162" t="s">
        <v>4551</v>
      </c>
      <c r="C78" s="57" t="s">
        <v>4552</v>
      </c>
      <c r="D78" s="58" t="s">
        <v>113</v>
      </c>
      <c r="E78" s="59">
        <v>44105</v>
      </c>
      <c r="F78" s="59">
        <v>45352</v>
      </c>
      <c r="G78" s="178" t="s">
        <v>135</v>
      </c>
      <c r="H78" s="179">
        <v>45369</v>
      </c>
      <c r="I78" s="49">
        <v>9</v>
      </c>
      <c r="J78" s="49" t="s">
        <v>107</v>
      </c>
      <c r="K78" s="51" t="s">
        <v>106</v>
      </c>
      <c r="L78" s="51" t="s">
        <v>105</v>
      </c>
      <c r="M78" s="49" t="s">
        <v>112</v>
      </c>
      <c r="N78" s="49" t="s">
        <v>4553</v>
      </c>
      <c r="O78" s="49">
        <v>81363124175</v>
      </c>
      <c r="P78" s="47" t="s">
        <v>4554</v>
      </c>
      <c r="Q78" s="47" t="s">
        <v>463</v>
      </c>
      <c r="R78" s="47"/>
      <c r="S78" s="47" t="s">
        <v>463</v>
      </c>
    </row>
    <row r="79" spans="1:19" ht="21.6" customHeight="1" x14ac:dyDescent="0.25">
      <c r="A79" s="116" t="s">
        <v>5472</v>
      </c>
      <c r="B79" s="137" t="s">
        <v>217</v>
      </c>
      <c r="C79" s="192" t="s">
        <v>88</v>
      </c>
      <c r="D79" s="135" t="s">
        <v>110</v>
      </c>
      <c r="E79" s="136">
        <v>43556</v>
      </c>
      <c r="F79" s="136">
        <v>45352</v>
      </c>
      <c r="G79" s="180" t="s">
        <v>136</v>
      </c>
      <c r="H79" s="181">
        <v>44231</v>
      </c>
      <c r="I79" s="3">
        <v>8</v>
      </c>
      <c r="J79" s="3" t="s">
        <v>118</v>
      </c>
      <c r="K79" s="6" t="s">
        <v>106</v>
      </c>
      <c r="L79" s="6" t="s">
        <v>105</v>
      </c>
      <c r="M79" s="3" t="s">
        <v>125</v>
      </c>
      <c r="N79" s="3" t="s">
        <v>464</v>
      </c>
      <c r="O79" s="3" t="s">
        <v>465</v>
      </c>
      <c r="P79" s="2" t="s">
        <v>466</v>
      </c>
      <c r="Q79" s="2" t="s">
        <v>463</v>
      </c>
      <c r="R79" s="2"/>
      <c r="S79" s="2" t="s">
        <v>463</v>
      </c>
    </row>
    <row r="80" spans="1:19" ht="21.6" customHeight="1" x14ac:dyDescent="0.25">
      <c r="A80" s="116" t="s">
        <v>5473</v>
      </c>
      <c r="B80" s="137" t="s">
        <v>218</v>
      </c>
      <c r="C80" s="134" t="s">
        <v>89</v>
      </c>
      <c r="D80" s="135" t="s">
        <v>115</v>
      </c>
      <c r="E80" s="136">
        <v>44470</v>
      </c>
      <c r="F80" s="136">
        <v>45292</v>
      </c>
      <c r="G80" s="180" t="s">
        <v>138</v>
      </c>
      <c r="H80" s="181">
        <v>44105</v>
      </c>
      <c r="I80" s="3">
        <v>8</v>
      </c>
      <c r="J80" s="3" t="s">
        <v>120</v>
      </c>
      <c r="K80" s="6" t="s">
        <v>104</v>
      </c>
      <c r="L80" s="6" t="s">
        <v>105</v>
      </c>
      <c r="M80" s="3" t="s">
        <v>125</v>
      </c>
      <c r="N80" s="3" t="s">
        <v>467</v>
      </c>
      <c r="O80" s="3" t="s">
        <v>468</v>
      </c>
      <c r="P80" s="2" t="s">
        <v>469</v>
      </c>
      <c r="Q80" s="2" t="s">
        <v>463</v>
      </c>
      <c r="R80" s="2"/>
      <c r="S80" s="2" t="s">
        <v>463</v>
      </c>
    </row>
    <row r="81" spans="1:19" ht="21.6" customHeight="1" x14ac:dyDescent="0.25">
      <c r="A81" s="116" t="s">
        <v>5474</v>
      </c>
      <c r="B81" s="137" t="s">
        <v>219</v>
      </c>
      <c r="C81" s="134" t="s">
        <v>90</v>
      </c>
      <c r="D81" s="135" t="s">
        <v>110</v>
      </c>
      <c r="E81" s="136">
        <v>42461</v>
      </c>
      <c r="F81" s="136">
        <v>45231</v>
      </c>
      <c r="G81" s="180" t="s">
        <v>134</v>
      </c>
      <c r="H81" s="181">
        <v>42732</v>
      </c>
      <c r="I81" s="3">
        <v>8</v>
      </c>
      <c r="J81" s="3" t="s">
        <v>118</v>
      </c>
      <c r="K81" s="6" t="s">
        <v>106</v>
      </c>
      <c r="L81" s="6" t="s">
        <v>105</v>
      </c>
      <c r="M81" s="3" t="s">
        <v>125</v>
      </c>
      <c r="N81" s="3" t="s">
        <v>470</v>
      </c>
      <c r="O81" s="3" t="s">
        <v>471</v>
      </c>
      <c r="P81" s="2" t="s">
        <v>472</v>
      </c>
      <c r="Q81" s="2" t="s">
        <v>463</v>
      </c>
      <c r="R81" s="2"/>
      <c r="S81" s="2" t="s">
        <v>463</v>
      </c>
    </row>
    <row r="82" spans="1:19" s="52" customFormat="1" ht="21.6" customHeight="1" x14ac:dyDescent="0.25">
      <c r="A82" s="116" t="s">
        <v>5475</v>
      </c>
      <c r="B82" s="162" t="s">
        <v>222</v>
      </c>
      <c r="C82" s="57" t="s">
        <v>92</v>
      </c>
      <c r="D82" s="58" t="s">
        <v>115</v>
      </c>
      <c r="E82" s="59">
        <v>44652</v>
      </c>
      <c r="F82" s="59">
        <v>44927</v>
      </c>
      <c r="G82" s="178" t="s">
        <v>136</v>
      </c>
      <c r="H82" s="179">
        <v>44351</v>
      </c>
      <c r="I82" s="49">
        <v>8</v>
      </c>
      <c r="J82" s="49" t="s">
        <v>120</v>
      </c>
      <c r="K82" s="51" t="s">
        <v>104</v>
      </c>
      <c r="L82" s="51" t="s">
        <v>105</v>
      </c>
      <c r="M82" s="49" t="s">
        <v>125</v>
      </c>
      <c r="N82" s="49" t="s">
        <v>476</v>
      </c>
      <c r="O82" s="49" t="s">
        <v>477</v>
      </c>
      <c r="P82" s="47" t="s">
        <v>478</v>
      </c>
      <c r="Q82" s="47" t="s">
        <v>221</v>
      </c>
      <c r="R82" s="47"/>
      <c r="S82" s="47" t="s">
        <v>221</v>
      </c>
    </row>
    <row r="83" spans="1:19" ht="21.6" customHeight="1" x14ac:dyDescent="0.25">
      <c r="A83" s="116" t="s">
        <v>5476</v>
      </c>
      <c r="B83" s="137" t="s">
        <v>223</v>
      </c>
      <c r="C83" s="134" t="s">
        <v>93</v>
      </c>
      <c r="D83" s="135" t="s">
        <v>113</v>
      </c>
      <c r="E83" s="136">
        <v>42826</v>
      </c>
      <c r="F83" s="136">
        <v>44927</v>
      </c>
      <c r="G83" s="180" t="s">
        <v>137</v>
      </c>
      <c r="H83" s="181">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137" t="s">
        <v>224</v>
      </c>
      <c r="C84" s="192" t="s">
        <v>94</v>
      </c>
      <c r="D84" s="135" t="s">
        <v>115</v>
      </c>
      <c r="E84" s="136">
        <v>44287</v>
      </c>
      <c r="F84" s="136">
        <v>44927</v>
      </c>
      <c r="G84" s="180" t="s">
        <v>138</v>
      </c>
      <c r="H84" s="181">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162" t="s">
        <v>226</v>
      </c>
      <c r="C85" s="57" t="s">
        <v>100</v>
      </c>
      <c r="D85" s="58" t="s">
        <v>110</v>
      </c>
      <c r="E85" s="59">
        <v>44835</v>
      </c>
      <c r="F85" s="59">
        <v>45536</v>
      </c>
      <c r="G85" s="178" t="s">
        <v>135</v>
      </c>
      <c r="H85" s="179">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137" t="s">
        <v>228</v>
      </c>
      <c r="C86" s="134" t="s">
        <v>96</v>
      </c>
      <c r="D86" s="135" t="s">
        <v>110</v>
      </c>
      <c r="E86" s="136">
        <v>45017</v>
      </c>
      <c r="F86" s="136">
        <v>45292</v>
      </c>
      <c r="G86" s="180" t="s">
        <v>136</v>
      </c>
      <c r="H86" s="181">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137" t="s">
        <v>229</v>
      </c>
      <c r="C87" s="134" t="s">
        <v>97</v>
      </c>
      <c r="D87" s="135" t="s">
        <v>110</v>
      </c>
      <c r="E87" s="136">
        <v>44287</v>
      </c>
      <c r="F87" s="136">
        <v>45566</v>
      </c>
      <c r="G87" s="180" t="s">
        <v>137</v>
      </c>
      <c r="H87" s="181">
        <v>42732</v>
      </c>
      <c r="I87" s="3">
        <v>8</v>
      </c>
      <c r="J87" s="3" t="s">
        <v>107</v>
      </c>
      <c r="K87" s="6" t="s">
        <v>104</v>
      </c>
      <c r="L87" s="6" t="s">
        <v>105</v>
      </c>
      <c r="M87" s="3" t="s">
        <v>125</v>
      </c>
      <c r="N87" s="3" t="s">
        <v>491</v>
      </c>
      <c r="O87" s="3" t="s">
        <v>492</v>
      </c>
      <c r="P87" s="2" t="s">
        <v>493</v>
      </c>
      <c r="Q87" s="2" t="s">
        <v>227</v>
      </c>
      <c r="R87" s="2"/>
      <c r="S87" s="2" t="s">
        <v>227</v>
      </c>
    </row>
    <row r="88" spans="1:19" ht="21.6" customHeight="1" x14ac:dyDescent="0.25">
      <c r="A88" s="119" t="s">
        <v>5481</v>
      </c>
      <c r="B88" s="163" t="s">
        <v>497</v>
      </c>
      <c r="C88" s="195" t="s">
        <v>99</v>
      </c>
      <c r="D88" s="139" t="s">
        <v>115</v>
      </c>
      <c r="E88" s="140">
        <v>44287</v>
      </c>
      <c r="F88" s="140">
        <v>45352</v>
      </c>
      <c r="G88" s="183" t="s">
        <v>134</v>
      </c>
      <c r="H88" s="184">
        <v>44567</v>
      </c>
      <c r="I88" s="36">
        <v>8</v>
      </c>
      <c r="J88" s="36" t="s">
        <v>103</v>
      </c>
      <c r="K88" s="40" t="s">
        <v>106</v>
      </c>
      <c r="L88" s="40" t="s">
        <v>105</v>
      </c>
      <c r="M88" s="36" t="s">
        <v>125</v>
      </c>
      <c r="N88" s="36" t="s">
        <v>498</v>
      </c>
      <c r="O88" s="36" t="s">
        <v>499</v>
      </c>
      <c r="P88" s="34" t="s">
        <v>500</v>
      </c>
      <c r="Q88" s="34" t="s">
        <v>227</v>
      </c>
      <c r="R88" s="34"/>
      <c r="S88" s="34" t="s">
        <v>227</v>
      </c>
    </row>
    <row r="90" spans="1:19" s="64" customFormat="1" ht="15.75" x14ac:dyDescent="0.25">
      <c r="A90" s="62" t="s">
        <v>5380</v>
      </c>
      <c r="B90" s="141" t="s">
        <v>5381</v>
      </c>
      <c r="C90" s="142"/>
      <c r="D90" s="142"/>
      <c r="E90" s="143"/>
      <c r="F90" s="144"/>
      <c r="G90" s="142"/>
      <c r="H90" s="144"/>
      <c r="M90" s="68"/>
      <c r="N90" s="68"/>
    </row>
    <row r="91" spans="1:19" s="64" customFormat="1" ht="15.75" x14ac:dyDescent="0.25">
      <c r="A91" s="62" t="s">
        <v>5383</v>
      </c>
      <c r="B91" s="141" t="s">
        <v>5384</v>
      </c>
      <c r="C91" s="142"/>
      <c r="D91" s="142"/>
      <c r="E91" s="142">
        <v>1</v>
      </c>
      <c r="F91" s="144"/>
      <c r="G91" s="145"/>
      <c r="H91" s="144"/>
      <c r="R91" s="67" t="s">
        <v>5495</v>
      </c>
    </row>
    <row r="92" spans="1:19" s="64" customFormat="1" ht="15.75" x14ac:dyDescent="0.25">
      <c r="A92" s="62" t="s">
        <v>5383</v>
      </c>
      <c r="B92" s="141" t="s">
        <v>5386</v>
      </c>
      <c r="C92" s="142"/>
      <c r="D92" s="142"/>
      <c r="E92" s="142">
        <v>1</v>
      </c>
      <c r="F92" s="144"/>
      <c r="G92" s="142"/>
      <c r="H92" s="144"/>
      <c r="R92" s="70" t="s">
        <v>5385</v>
      </c>
    </row>
    <row r="93" spans="1:19" s="64" customFormat="1" ht="15.75" x14ac:dyDescent="0.25">
      <c r="A93" s="62" t="s">
        <v>5383</v>
      </c>
      <c r="B93" s="141" t="s">
        <v>5387</v>
      </c>
      <c r="C93" s="141" t="s">
        <v>5388</v>
      </c>
      <c r="D93" s="146">
        <v>5</v>
      </c>
      <c r="E93" s="147">
        <f>SUM(D93:D94)</f>
        <v>22</v>
      </c>
      <c r="F93" s="144"/>
      <c r="G93" s="142"/>
      <c r="H93" s="144"/>
      <c r="N93" s="64" t="s">
        <v>5383</v>
      </c>
      <c r="R93" s="70"/>
    </row>
    <row r="94" spans="1:19" s="64" customFormat="1" ht="15.75" x14ac:dyDescent="0.25">
      <c r="A94" s="62" t="s">
        <v>5383</v>
      </c>
      <c r="B94" s="141"/>
      <c r="C94" s="141" t="s">
        <v>5389</v>
      </c>
      <c r="D94" s="148">
        <v>17</v>
      </c>
      <c r="E94" s="143"/>
      <c r="F94" s="144"/>
      <c r="G94" s="142"/>
      <c r="H94" s="144"/>
      <c r="R94" s="70"/>
    </row>
    <row r="95" spans="1:19" s="64" customFormat="1" ht="15.75" x14ac:dyDescent="0.25">
      <c r="A95" s="62" t="s">
        <v>5383</v>
      </c>
      <c r="B95" s="141"/>
      <c r="C95" s="142"/>
      <c r="D95" s="142"/>
      <c r="E95" s="143"/>
      <c r="F95" s="144"/>
      <c r="G95" s="142"/>
      <c r="H95" s="144"/>
      <c r="R95" s="73" t="s">
        <v>5390</v>
      </c>
    </row>
    <row r="96" spans="1:19" s="64" customFormat="1" ht="15.75" x14ac:dyDescent="0.25">
      <c r="A96" s="70"/>
      <c r="B96" s="141" t="s">
        <v>5392</v>
      </c>
      <c r="C96" s="141" t="s">
        <v>5393</v>
      </c>
      <c r="D96" s="142">
        <v>2</v>
      </c>
      <c r="E96" s="147">
        <f>SUM(D96:D97)</f>
        <v>49</v>
      </c>
      <c r="F96" s="144"/>
      <c r="G96" s="142"/>
      <c r="H96" s="144"/>
      <c r="R96" s="70" t="s">
        <v>5391</v>
      </c>
    </row>
    <row r="97" spans="1:8" s="66" customFormat="1" ht="16.5" x14ac:dyDescent="0.25">
      <c r="A97" s="70"/>
      <c r="B97" s="141"/>
      <c r="C97" s="149" t="s">
        <v>5394</v>
      </c>
      <c r="D97" s="150">
        <v>47</v>
      </c>
      <c r="E97" s="151" t="s">
        <v>5383</v>
      </c>
      <c r="F97" s="144"/>
      <c r="G97" s="142"/>
      <c r="H97" s="144"/>
    </row>
    <row r="98" spans="1:8" s="66" customFormat="1" ht="15.75" x14ac:dyDescent="0.25">
      <c r="A98" s="70"/>
      <c r="B98" s="141"/>
      <c r="C98" s="144"/>
      <c r="D98" s="142"/>
      <c r="E98" s="143"/>
      <c r="F98" s="144"/>
      <c r="G98" s="142"/>
      <c r="H98" s="144"/>
    </row>
    <row r="99" spans="1:8" s="66" customFormat="1" ht="15.75" x14ac:dyDescent="0.25">
      <c r="A99" s="70"/>
      <c r="B99" s="141" t="s">
        <v>5395</v>
      </c>
      <c r="C99" s="142"/>
      <c r="D99" s="150"/>
      <c r="E99" s="152">
        <f>SUM(E91:E96)</f>
        <v>73</v>
      </c>
      <c r="F99" s="144"/>
      <c r="G99" s="142"/>
      <c r="H99" s="144"/>
    </row>
    <row r="100" spans="1:8" s="66" customFormat="1" ht="15.75" x14ac:dyDescent="0.25">
      <c r="A100" s="70"/>
      <c r="B100" s="141" t="s">
        <v>5396</v>
      </c>
      <c r="C100" s="142"/>
      <c r="D100" s="142"/>
      <c r="E100" s="153">
        <v>6</v>
      </c>
      <c r="F100" s="144"/>
      <c r="G100" s="142"/>
      <c r="H100" s="144"/>
    </row>
    <row r="101" spans="1:8" s="66" customFormat="1" ht="15.75" x14ac:dyDescent="0.25">
      <c r="A101" s="70"/>
      <c r="B101" s="141" t="s">
        <v>5494</v>
      </c>
      <c r="C101" s="142"/>
      <c r="D101" s="142"/>
      <c r="E101" s="153">
        <v>1</v>
      </c>
      <c r="F101" s="144"/>
      <c r="G101" s="142"/>
      <c r="H101" s="144"/>
    </row>
    <row r="102" spans="1:8" s="66" customFormat="1" ht="16.5" thickBot="1" x14ac:dyDescent="0.3">
      <c r="A102" s="70"/>
      <c r="B102" s="141" t="s">
        <v>5397</v>
      </c>
      <c r="C102" s="142"/>
      <c r="D102" s="154"/>
      <c r="E102" s="155">
        <f>E99+E100+E101</f>
        <v>80</v>
      </c>
      <c r="F102" s="144"/>
      <c r="G102" s="142"/>
      <c r="H102" s="144"/>
    </row>
    <row r="103" spans="1:8" ht="15.75" thickTop="1" x14ac:dyDescent="0.25"/>
    <row r="110" spans="1:8" x14ac:dyDescent="0.25">
      <c r="B110" s="164"/>
      <c r="C110" s="156"/>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6:S56 N58:S60 N56:P56 Q78:S78 N45:S47 Q44:S44 Q57:S57 N75:S77 Q14 S14 N33:S43 N50:S55 N62:S73 N25:S31 Q74:S74 N79:S88 N15:S22 N23:Q23 S23">
    <cfRule type="cellIs" dxfId="81" priority="18" stopIfTrue="1" operator="equal">
      <formula>"Pensiun"</formula>
    </cfRule>
  </conditionalFormatting>
  <conditionalFormatting sqref="N11:P11 R11">
    <cfRule type="cellIs" dxfId="80" priority="17" stopIfTrue="1" operator="equal">
      <formula>"Pensiun"</formula>
    </cfRule>
  </conditionalFormatting>
  <conditionalFormatting sqref="N24:P24">
    <cfRule type="cellIs" dxfId="79" priority="16" stopIfTrue="1" operator="equal">
      <formula>"Pensiun"</formula>
    </cfRule>
  </conditionalFormatting>
  <conditionalFormatting sqref="N49:P49">
    <cfRule type="cellIs" dxfId="78" priority="15" stopIfTrue="1" operator="equal">
      <formula>"Pensiun"</formula>
    </cfRule>
  </conditionalFormatting>
  <conditionalFormatting sqref="N48:P48">
    <cfRule type="cellIs" dxfId="77" priority="14" stopIfTrue="1" operator="equal">
      <formula>"Pensiun"</formula>
    </cfRule>
  </conditionalFormatting>
  <conditionalFormatting sqref="N32:P32">
    <cfRule type="cellIs" dxfId="76" priority="13" stopIfTrue="1" operator="equal">
      <formula>"Pensiun"</formula>
    </cfRule>
  </conditionalFormatting>
  <conditionalFormatting sqref="N61:S61">
    <cfRule type="cellIs" dxfId="75" priority="12" stopIfTrue="1" operator="equal">
      <formula>"Pensiun"</formula>
    </cfRule>
  </conditionalFormatting>
  <conditionalFormatting sqref="N78:P78">
    <cfRule type="cellIs" dxfId="74" priority="11" stopIfTrue="1" operator="equal">
      <formula>"Pensiun"</formula>
    </cfRule>
  </conditionalFormatting>
  <conditionalFormatting sqref="N57:P57">
    <cfRule type="cellIs" dxfId="73" priority="9" stopIfTrue="1" operator="equal">
      <formula>"Pensiun"</formula>
    </cfRule>
  </conditionalFormatting>
  <conditionalFormatting sqref="N44:P44">
    <cfRule type="cellIs" dxfId="72" priority="8" stopIfTrue="1" operator="equal">
      <formula>"Pensiun"</formula>
    </cfRule>
  </conditionalFormatting>
  <conditionalFormatting sqref="N74:P74">
    <cfRule type="cellIs" dxfId="71" priority="7" stopIfTrue="1" operator="equal">
      <formula>"Pensiun"</formula>
    </cfRule>
  </conditionalFormatting>
  <conditionalFormatting sqref="N14:P14">
    <cfRule type="cellIs" dxfId="70" priority="6" stopIfTrue="1" operator="equal">
      <formula>"Pensiun"</formula>
    </cfRule>
  </conditionalFormatting>
  <conditionalFormatting sqref="Q24:S24">
    <cfRule type="cellIs" dxfId="69" priority="5" stopIfTrue="1" operator="equal">
      <formula>"Pensiun"</formula>
    </cfRule>
  </conditionalFormatting>
  <conditionalFormatting sqref="Q32:S32">
    <cfRule type="cellIs" dxfId="68" priority="4" stopIfTrue="1" operator="equal">
      <formula>"Pensiun"</formula>
    </cfRule>
  </conditionalFormatting>
  <conditionalFormatting sqref="Q48:S48">
    <cfRule type="cellIs" dxfId="67" priority="3" stopIfTrue="1" operator="equal">
      <formula>"Pensiun"</formula>
    </cfRule>
  </conditionalFormatting>
  <conditionalFormatting sqref="Q49:S49">
    <cfRule type="cellIs" dxfId="66" priority="2" stopIfTrue="1" operator="equal">
      <formula>"Pensiun"</formula>
    </cfRule>
  </conditionalFormatting>
  <conditionalFormatting sqref="Q56">
    <cfRule type="cellIs" dxfId="65" priority="1" stopIfTrue="1" operator="equal">
      <formula>"Pensiun"</formula>
    </cfRule>
  </conditionalFormatting>
  <dataValidations count="2">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1"/>
  <headerFooter>
    <oddFooter xml:space="preserve">&amp;R&amp;10Page &amp;P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topLeftCell="A28" zoomScale="85" zoomScaleNormal="85" zoomScaleSheetLayoutView="85" workbookViewId="0">
      <selection activeCell="C43" sqref="C43"/>
    </sheetView>
  </sheetViews>
  <sheetFormatPr defaultColWidth="9.140625" defaultRowHeight="15" x14ac:dyDescent="0.25"/>
  <cols>
    <col min="1" max="1" width="6.28515625" style="108" customWidth="1"/>
    <col min="2" max="2" width="36.42578125" style="159" customWidth="1"/>
    <col min="3" max="3" width="20.42578125" style="130" customWidth="1"/>
    <col min="4" max="4" width="6.85546875" style="130" customWidth="1"/>
    <col min="5" max="5" width="9.5703125" style="130" customWidth="1"/>
    <col min="6" max="6" width="10.5703125" style="130" customWidth="1"/>
    <col min="7" max="7" width="51.7109375" style="159" customWidth="1"/>
    <col min="8" max="8" width="10.28515625" style="176"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customWidth="1"/>
    <col min="15" max="15" width="15.7109375" style="10" customWidth="1"/>
    <col min="16" max="16" width="30" style="10" customWidth="1"/>
    <col min="17" max="17" width="39.42578125" style="10" customWidth="1"/>
    <col min="18" max="18" width="29.5703125" style="10" customWidth="1"/>
    <col min="19" max="19" width="37.28515625" style="10" customWidth="1"/>
    <col min="20" max="16384" width="9.140625" style="10"/>
  </cols>
  <sheetData>
    <row r="1" spans="1:19" ht="15.75" x14ac:dyDescent="0.25">
      <c r="A1" s="102" t="s">
        <v>15</v>
      </c>
      <c r="B1" s="157"/>
      <c r="C1" s="129"/>
      <c r="D1" s="129"/>
      <c r="E1" s="129"/>
      <c r="F1" s="129"/>
      <c r="G1" s="157"/>
      <c r="H1" s="157"/>
      <c r="I1" s="12"/>
      <c r="J1" s="12"/>
      <c r="K1" s="12"/>
      <c r="L1" s="12"/>
      <c r="M1" s="12"/>
      <c r="N1" s="12"/>
      <c r="O1" s="12"/>
      <c r="P1" s="12"/>
      <c r="Q1" s="12"/>
      <c r="R1" s="12"/>
      <c r="S1" s="12"/>
    </row>
    <row r="2" spans="1:19" ht="15.75" x14ac:dyDescent="0.25">
      <c r="A2" s="102" t="s">
        <v>16</v>
      </c>
      <c r="B2" s="157"/>
      <c r="C2" s="129"/>
      <c r="D2" s="129"/>
      <c r="E2" s="129"/>
      <c r="F2" s="129"/>
      <c r="G2" s="157"/>
      <c r="H2" s="157"/>
      <c r="I2" s="12"/>
      <c r="J2" s="12"/>
      <c r="K2" s="12"/>
      <c r="L2" s="12"/>
      <c r="M2" s="12"/>
      <c r="N2" s="12"/>
      <c r="O2" s="12"/>
      <c r="P2" s="12"/>
      <c r="Q2" s="12"/>
      <c r="R2" s="12"/>
      <c r="S2" s="12"/>
    </row>
    <row r="3" spans="1:19" ht="15.75" x14ac:dyDescent="0.25">
      <c r="A3" s="102" t="s">
        <v>5489</v>
      </c>
      <c r="B3" s="158"/>
      <c r="C3" s="129"/>
      <c r="D3" s="129"/>
      <c r="E3" s="129"/>
      <c r="F3" s="129"/>
      <c r="G3" s="157"/>
      <c r="H3" s="157"/>
      <c r="I3" s="12"/>
      <c r="J3" s="12"/>
      <c r="K3" s="12"/>
      <c r="L3" s="12"/>
      <c r="M3" s="12"/>
      <c r="N3" s="12"/>
      <c r="O3" s="12"/>
      <c r="P3" s="12"/>
      <c r="Q3" s="12"/>
      <c r="R3" s="12"/>
      <c r="S3" s="12"/>
    </row>
    <row r="4" spans="1:19" s="14" customFormat="1" x14ac:dyDescent="0.25">
      <c r="A4" s="103"/>
      <c r="B4" s="159"/>
      <c r="C4" s="131"/>
      <c r="D4" s="131"/>
      <c r="E4" s="131"/>
      <c r="F4" s="131"/>
      <c r="G4" s="160"/>
      <c r="H4" s="176"/>
      <c r="I4" s="16"/>
      <c r="J4" s="15"/>
      <c r="K4" s="15"/>
      <c r="L4" s="15"/>
      <c r="M4" s="15"/>
      <c r="N4" s="15"/>
      <c r="O4" s="15"/>
      <c r="P4" s="15"/>
      <c r="Q4" s="15"/>
      <c r="R4" s="15"/>
      <c r="S4" s="15"/>
    </row>
    <row r="5" spans="1:19" s="14" customFormat="1" x14ac:dyDescent="0.25">
      <c r="A5" s="103"/>
      <c r="B5" s="160"/>
      <c r="C5" s="131"/>
      <c r="D5" s="131"/>
      <c r="E5" s="131"/>
      <c r="F5" s="131"/>
      <c r="G5" s="160"/>
      <c r="H5" s="160"/>
      <c r="I5" s="15"/>
      <c r="J5" s="15"/>
      <c r="K5" s="15"/>
      <c r="L5" s="15"/>
      <c r="M5" s="15"/>
      <c r="N5" s="15"/>
      <c r="O5" s="15"/>
      <c r="P5" s="15"/>
      <c r="Q5" s="15"/>
      <c r="R5" s="15"/>
      <c r="S5" s="15"/>
    </row>
    <row r="6" spans="1:19" ht="15" customHeight="1" x14ac:dyDescent="0.25">
      <c r="A6" s="262" t="s">
        <v>10</v>
      </c>
      <c r="B6" s="267" t="s">
        <v>3</v>
      </c>
      <c r="C6" s="269" t="s">
        <v>0</v>
      </c>
      <c r="D6" s="271" t="s">
        <v>5</v>
      </c>
      <c r="E6" s="272"/>
      <c r="F6" s="132" t="s">
        <v>2</v>
      </c>
      <c r="G6" s="273" t="s">
        <v>11</v>
      </c>
      <c r="H6" s="273"/>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8"/>
      <c r="C7" s="270"/>
      <c r="D7" s="132" t="s">
        <v>4</v>
      </c>
      <c r="E7" s="132" t="s">
        <v>12</v>
      </c>
      <c r="F7" s="132" t="s">
        <v>1</v>
      </c>
      <c r="G7" s="191" t="s">
        <v>6</v>
      </c>
      <c r="H7" s="191" t="s">
        <v>1</v>
      </c>
      <c r="I7" s="266"/>
      <c r="J7" s="266"/>
      <c r="K7" s="266"/>
      <c r="L7" s="266"/>
      <c r="M7" s="266"/>
      <c r="N7" s="266"/>
      <c r="O7" s="266"/>
      <c r="P7" s="266"/>
      <c r="Q7" s="275"/>
      <c r="R7" s="276"/>
      <c r="S7" s="266"/>
    </row>
    <row r="8" spans="1:19" x14ac:dyDescent="0.25">
      <c r="A8" s="104">
        <v>1</v>
      </c>
      <c r="B8" s="161">
        <v>2</v>
      </c>
      <c r="C8" s="133">
        <v>3</v>
      </c>
      <c r="D8" s="133">
        <v>4</v>
      </c>
      <c r="E8" s="133">
        <v>5</v>
      </c>
      <c r="F8" s="133">
        <v>6</v>
      </c>
      <c r="G8" s="161">
        <v>7</v>
      </c>
      <c r="H8" s="161">
        <v>8</v>
      </c>
      <c r="I8" s="18"/>
      <c r="J8" s="18">
        <v>9</v>
      </c>
      <c r="K8" s="18">
        <v>10</v>
      </c>
      <c r="L8" s="18">
        <v>11</v>
      </c>
      <c r="M8" s="18">
        <v>12</v>
      </c>
      <c r="N8" s="18"/>
      <c r="O8" s="18"/>
      <c r="P8" s="18"/>
      <c r="Q8" s="18"/>
      <c r="R8" s="18"/>
      <c r="S8" s="18">
        <v>13</v>
      </c>
    </row>
    <row r="9" spans="1:19" s="61" customFormat="1" ht="21.6" customHeight="1" x14ac:dyDescent="0.25">
      <c r="A9" s="116" t="s">
        <v>5402</v>
      </c>
      <c r="B9" s="162" t="s">
        <v>139</v>
      </c>
      <c r="C9" s="57" t="s">
        <v>21</v>
      </c>
      <c r="D9" s="58" t="s">
        <v>108</v>
      </c>
      <c r="E9" s="59">
        <v>45017</v>
      </c>
      <c r="F9" s="59">
        <v>44927</v>
      </c>
      <c r="G9" s="178" t="s">
        <v>129</v>
      </c>
      <c r="H9" s="179">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137" t="s">
        <v>141</v>
      </c>
      <c r="C10" s="134" t="s">
        <v>22</v>
      </c>
      <c r="D10" s="135" t="s">
        <v>110</v>
      </c>
      <c r="E10" s="136">
        <v>44105</v>
      </c>
      <c r="F10" s="136">
        <v>44986</v>
      </c>
      <c r="G10" s="180" t="s">
        <v>130</v>
      </c>
      <c r="H10" s="181">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37" t="s">
        <v>5484</v>
      </c>
      <c r="C11" s="134" t="s">
        <v>33</v>
      </c>
      <c r="D11" s="135" t="s">
        <v>115</v>
      </c>
      <c r="E11" s="136">
        <v>44835</v>
      </c>
      <c r="F11" s="136">
        <v>44927</v>
      </c>
      <c r="G11" s="180" t="s">
        <v>4680</v>
      </c>
      <c r="H11" s="181">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137" t="s">
        <v>142</v>
      </c>
      <c r="C12" s="134" t="s">
        <v>23</v>
      </c>
      <c r="D12" s="168" t="s">
        <v>113</v>
      </c>
      <c r="E12" s="169">
        <v>45383</v>
      </c>
      <c r="F12" s="136">
        <v>44866</v>
      </c>
      <c r="G12" s="180" t="s">
        <v>131</v>
      </c>
      <c r="H12" s="181">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137" t="s">
        <v>143</v>
      </c>
      <c r="C13" s="134" t="s">
        <v>24</v>
      </c>
      <c r="D13" s="135" t="s">
        <v>113</v>
      </c>
      <c r="E13" s="136">
        <v>44652</v>
      </c>
      <c r="F13" s="136">
        <v>45292</v>
      </c>
      <c r="G13" s="180" t="s">
        <v>132</v>
      </c>
      <c r="H13" s="181">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37" t="s">
        <v>4699</v>
      </c>
      <c r="C14" s="134" t="s">
        <v>4700</v>
      </c>
      <c r="D14" s="135" t="s">
        <v>113</v>
      </c>
      <c r="E14" s="136">
        <v>40452</v>
      </c>
      <c r="F14" s="136">
        <v>44621</v>
      </c>
      <c r="G14" s="182" t="s">
        <v>134</v>
      </c>
      <c r="H14" s="181">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137" t="s">
        <v>144</v>
      </c>
      <c r="C15" s="192" t="s">
        <v>25</v>
      </c>
      <c r="D15" s="135" t="s">
        <v>122</v>
      </c>
      <c r="E15" s="136">
        <v>43191</v>
      </c>
      <c r="F15" s="136">
        <v>44621</v>
      </c>
      <c r="G15" s="180" t="s">
        <v>133</v>
      </c>
      <c r="H15" s="181">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137" t="s">
        <v>145</v>
      </c>
      <c r="C16" s="134" t="s">
        <v>26</v>
      </c>
      <c r="D16" s="135" t="s">
        <v>115</v>
      </c>
      <c r="E16" s="136">
        <v>44652</v>
      </c>
      <c r="F16" s="136">
        <v>44774</v>
      </c>
      <c r="G16" s="180" t="s">
        <v>123</v>
      </c>
      <c r="H16" s="181">
        <v>44351</v>
      </c>
      <c r="I16" s="3">
        <v>8</v>
      </c>
      <c r="J16" s="3" t="s">
        <v>120</v>
      </c>
      <c r="K16" s="6" t="s">
        <v>106</v>
      </c>
      <c r="L16" s="6" t="s">
        <v>105</v>
      </c>
      <c r="M16" s="3" t="s">
        <v>125</v>
      </c>
      <c r="N16" s="3" t="s">
        <v>254</v>
      </c>
      <c r="O16" s="239" t="s">
        <v>370</v>
      </c>
      <c r="P16" s="2" t="s">
        <v>256</v>
      </c>
      <c r="Q16" s="2" t="s">
        <v>140</v>
      </c>
      <c r="R16" s="2"/>
      <c r="S16" s="2" t="s">
        <v>140</v>
      </c>
    </row>
    <row r="17" spans="1:19" ht="21.6" customHeight="1" x14ac:dyDescent="0.25">
      <c r="A17" s="116" t="s">
        <v>5410</v>
      </c>
      <c r="B17" s="137" t="s">
        <v>146</v>
      </c>
      <c r="C17" s="192" t="s">
        <v>27</v>
      </c>
      <c r="D17" s="135" t="s">
        <v>110</v>
      </c>
      <c r="E17" s="136">
        <v>45017</v>
      </c>
      <c r="F17" s="136">
        <v>45292</v>
      </c>
      <c r="G17" s="180" t="s">
        <v>126</v>
      </c>
      <c r="H17" s="181">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137" t="s">
        <v>147</v>
      </c>
      <c r="C18" s="192" t="s">
        <v>28</v>
      </c>
      <c r="D18" s="135" t="s">
        <v>116</v>
      </c>
      <c r="E18" s="136">
        <v>44835</v>
      </c>
      <c r="F18" s="136">
        <v>44927</v>
      </c>
      <c r="G18" s="180" t="s">
        <v>121</v>
      </c>
      <c r="H18" s="181">
        <v>44277</v>
      </c>
      <c r="I18" s="3">
        <v>7</v>
      </c>
      <c r="J18" s="3" t="s">
        <v>120</v>
      </c>
      <c r="K18" s="6" t="s">
        <v>106</v>
      </c>
      <c r="L18" s="6" t="s">
        <v>105</v>
      </c>
      <c r="M18" s="3" t="s">
        <v>114</v>
      </c>
      <c r="N18" s="3" t="s">
        <v>260</v>
      </c>
      <c r="O18" s="3" t="s">
        <v>261</v>
      </c>
      <c r="P18" s="2" t="s">
        <v>262</v>
      </c>
      <c r="Q18" s="187" t="s">
        <v>140</v>
      </c>
      <c r="R18" s="187" t="s">
        <v>502</v>
      </c>
      <c r="S18" s="2" t="s">
        <v>140</v>
      </c>
    </row>
    <row r="19" spans="1:19" ht="21.6" customHeight="1" x14ac:dyDescent="0.25">
      <c r="A19" s="116" t="s">
        <v>5412</v>
      </c>
      <c r="B19" s="137" t="s">
        <v>148</v>
      </c>
      <c r="C19" s="192" t="s">
        <v>29</v>
      </c>
      <c r="D19" s="135" t="s">
        <v>116</v>
      </c>
      <c r="E19" s="136">
        <v>45017</v>
      </c>
      <c r="F19" s="136">
        <v>44835</v>
      </c>
      <c r="G19" s="180" t="s">
        <v>127</v>
      </c>
      <c r="H19" s="181">
        <v>44277</v>
      </c>
      <c r="I19" s="3">
        <v>5</v>
      </c>
      <c r="J19" s="3" t="s">
        <v>118</v>
      </c>
      <c r="K19" s="6" t="s">
        <v>106</v>
      </c>
      <c r="L19" s="6" t="s">
        <v>105</v>
      </c>
      <c r="M19" s="3" t="s">
        <v>114</v>
      </c>
      <c r="N19" s="3" t="s">
        <v>263</v>
      </c>
      <c r="O19" s="3" t="s">
        <v>264</v>
      </c>
      <c r="P19" s="2" t="s">
        <v>265</v>
      </c>
      <c r="Q19" s="187" t="s">
        <v>140</v>
      </c>
      <c r="R19" s="187" t="s">
        <v>501</v>
      </c>
      <c r="S19" s="2" t="s">
        <v>140</v>
      </c>
    </row>
    <row r="20" spans="1:19" ht="21.6" customHeight="1" x14ac:dyDescent="0.25">
      <c r="A20" s="116" t="s">
        <v>5413</v>
      </c>
      <c r="B20" s="137" t="s">
        <v>149</v>
      </c>
      <c r="C20" s="134" t="s">
        <v>30</v>
      </c>
      <c r="D20" s="135" t="s">
        <v>116</v>
      </c>
      <c r="E20" s="136">
        <v>45017</v>
      </c>
      <c r="F20" s="136">
        <v>44835</v>
      </c>
      <c r="G20" s="180" t="s">
        <v>117</v>
      </c>
      <c r="H20" s="181">
        <v>44608</v>
      </c>
      <c r="I20" s="3">
        <v>5</v>
      </c>
      <c r="J20" s="3" t="s">
        <v>118</v>
      </c>
      <c r="K20" s="6" t="s">
        <v>106</v>
      </c>
      <c r="L20" s="6" t="s">
        <v>105</v>
      </c>
      <c r="M20" s="3" t="s">
        <v>114</v>
      </c>
      <c r="N20" s="3" t="s">
        <v>266</v>
      </c>
      <c r="O20" s="3" t="s">
        <v>267</v>
      </c>
      <c r="P20" s="2" t="s">
        <v>268</v>
      </c>
      <c r="Q20" s="187" t="s">
        <v>140</v>
      </c>
      <c r="R20" s="188" t="s">
        <v>501</v>
      </c>
      <c r="S20" s="2" t="s">
        <v>140</v>
      </c>
    </row>
    <row r="21" spans="1:19" ht="21.6" customHeight="1" x14ac:dyDescent="0.25">
      <c r="A21" s="116" t="s">
        <v>5414</v>
      </c>
      <c r="B21" s="137" t="s">
        <v>269</v>
      </c>
      <c r="C21" s="192" t="s">
        <v>31</v>
      </c>
      <c r="D21" s="135" t="s">
        <v>116</v>
      </c>
      <c r="E21" s="136">
        <v>45017</v>
      </c>
      <c r="F21" s="136">
        <v>45292</v>
      </c>
      <c r="G21" s="180" t="s">
        <v>117</v>
      </c>
      <c r="H21" s="181">
        <v>44608</v>
      </c>
      <c r="I21" s="3">
        <v>5</v>
      </c>
      <c r="J21" s="3" t="s">
        <v>107</v>
      </c>
      <c r="K21" s="6" t="s">
        <v>106</v>
      </c>
      <c r="L21" s="6" t="s">
        <v>105</v>
      </c>
      <c r="M21" s="3" t="s">
        <v>114</v>
      </c>
      <c r="N21" s="3" t="s">
        <v>270</v>
      </c>
      <c r="O21" s="3" t="s">
        <v>271</v>
      </c>
      <c r="P21" s="2" t="s">
        <v>272</v>
      </c>
      <c r="Q21" s="187" t="s">
        <v>140</v>
      </c>
      <c r="R21" s="189" t="s">
        <v>237</v>
      </c>
      <c r="S21" s="2" t="s">
        <v>140</v>
      </c>
    </row>
    <row r="22" spans="1:19" ht="21.6" customHeight="1" x14ac:dyDescent="0.25">
      <c r="A22" s="116" t="s">
        <v>5415</v>
      </c>
      <c r="B22" s="137" t="s">
        <v>225</v>
      </c>
      <c r="C22" s="134" t="s">
        <v>95</v>
      </c>
      <c r="D22" s="168" t="s">
        <v>582</v>
      </c>
      <c r="E22" s="169">
        <v>45383</v>
      </c>
      <c r="F22" s="136">
        <v>44986</v>
      </c>
      <c r="G22" s="180" t="s">
        <v>117</v>
      </c>
      <c r="H22" s="181">
        <v>44928</v>
      </c>
      <c r="I22" s="3">
        <v>5</v>
      </c>
      <c r="J22" s="3" t="s">
        <v>118</v>
      </c>
      <c r="K22" s="6" t="s">
        <v>104</v>
      </c>
      <c r="L22" s="6" t="s">
        <v>105</v>
      </c>
      <c r="M22" s="3" t="s">
        <v>114</v>
      </c>
      <c r="N22" s="3" t="s">
        <v>273</v>
      </c>
      <c r="O22" s="3" t="s">
        <v>274</v>
      </c>
      <c r="P22" s="2" t="s">
        <v>275</v>
      </c>
      <c r="Q22" s="187" t="s">
        <v>140</v>
      </c>
      <c r="R22" s="190" t="s">
        <v>501</v>
      </c>
      <c r="S22" s="2" t="s">
        <v>140</v>
      </c>
    </row>
    <row r="23" spans="1:19" ht="21.6" customHeight="1" x14ac:dyDescent="0.25">
      <c r="A23" s="116" t="s">
        <v>5416</v>
      </c>
      <c r="B23" s="137" t="s">
        <v>5490</v>
      </c>
      <c r="C23" s="192" t="s">
        <v>5493</v>
      </c>
      <c r="D23" s="193" t="s">
        <v>5492</v>
      </c>
      <c r="E23" s="169"/>
      <c r="F23" s="136"/>
      <c r="G23" s="180" t="s">
        <v>5491</v>
      </c>
      <c r="H23" s="181">
        <v>45413</v>
      </c>
      <c r="I23" s="3">
        <v>6</v>
      </c>
      <c r="J23" s="3" t="s">
        <v>120</v>
      </c>
      <c r="K23" s="6" t="s">
        <v>106</v>
      </c>
      <c r="L23" s="6" t="s">
        <v>105</v>
      </c>
      <c r="M23" s="3" t="s">
        <v>114</v>
      </c>
      <c r="N23" s="3"/>
      <c r="O23" s="3"/>
      <c r="P23" s="2"/>
      <c r="Q23" s="53" t="s">
        <v>140</v>
      </c>
      <c r="R23" s="194"/>
      <c r="S23" s="2" t="s">
        <v>140</v>
      </c>
    </row>
    <row r="24" spans="1:19" s="52" customFormat="1" ht="21.6" customHeight="1" x14ac:dyDescent="0.25">
      <c r="A24" s="116" t="s">
        <v>5417</v>
      </c>
      <c r="B24" s="162" t="s">
        <v>220</v>
      </c>
      <c r="C24" s="57" t="s">
        <v>91</v>
      </c>
      <c r="D24" s="185" t="s">
        <v>113</v>
      </c>
      <c r="E24" s="186">
        <v>45383</v>
      </c>
      <c r="F24" s="59">
        <v>45292</v>
      </c>
      <c r="G24" s="178" t="s">
        <v>135</v>
      </c>
      <c r="H24" s="181">
        <v>45369</v>
      </c>
      <c r="I24" s="49">
        <v>9</v>
      </c>
      <c r="J24" s="49" t="s">
        <v>107</v>
      </c>
      <c r="K24" s="51" t="s">
        <v>104</v>
      </c>
      <c r="L24" s="51" t="s">
        <v>105</v>
      </c>
      <c r="M24" s="49" t="s">
        <v>112</v>
      </c>
      <c r="N24" s="49" t="s">
        <v>473</v>
      </c>
      <c r="O24" s="49" t="s">
        <v>474</v>
      </c>
      <c r="P24" s="47" t="s">
        <v>475</v>
      </c>
      <c r="Q24" s="47" t="s">
        <v>279</v>
      </c>
      <c r="R24" s="47"/>
      <c r="S24" s="47" t="s">
        <v>279</v>
      </c>
    </row>
    <row r="25" spans="1:19" ht="21.6" customHeight="1" x14ac:dyDescent="0.25">
      <c r="A25" s="116" t="s">
        <v>5418</v>
      </c>
      <c r="B25" s="137" t="s">
        <v>152</v>
      </c>
      <c r="C25" s="134" t="s">
        <v>34</v>
      </c>
      <c r="D25" s="135" t="s">
        <v>110</v>
      </c>
      <c r="E25" s="4">
        <v>44287</v>
      </c>
      <c r="F25" s="136">
        <v>44986</v>
      </c>
      <c r="G25" s="180" t="s">
        <v>137</v>
      </c>
      <c r="H25" s="181">
        <v>44816</v>
      </c>
      <c r="I25" s="3">
        <v>8</v>
      </c>
      <c r="J25" s="3" t="s">
        <v>107</v>
      </c>
      <c r="K25" s="6" t="s">
        <v>104</v>
      </c>
      <c r="L25" s="6" t="s">
        <v>105</v>
      </c>
      <c r="M25" s="3" t="s">
        <v>125</v>
      </c>
      <c r="N25" s="3" t="s">
        <v>283</v>
      </c>
      <c r="O25" s="3" t="s">
        <v>284</v>
      </c>
      <c r="P25" s="2" t="s">
        <v>285</v>
      </c>
      <c r="Q25" s="2" t="s">
        <v>279</v>
      </c>
      <c r="R25" s="2"/>
      <c r="S25" s="2" t="s">
        <v>279</v>
      </c>
    </row>
    <row r="26" spans="1:19" ht="21.6" customHeight="1" x14ac:dyDescent="0.25">
      <c r="A26" s="116" t="s">
        <v>5419</v>
      </c>
      <c r="B26" s="137" t="s">
        <v>153</v>
      </c>
      <c r="C26" s="134" t="s">
        <v>18</v>
      </c>
      <c r="D26" s="135" t="s">
        <v>115</v>
      </c>
      <c r="E26" s="136">
        <v>44835</v>
      </c>
      <c r="F26" s="136">
        <v>45292</v>
      </c>
      <c r="G26" s="180" t="s">
        <v>134</v>
      </c>
      <c r="H26" s="181">
        <v>44816</v>
      </c>
      <c r="I26" s="3">
        <v>8</v>
      </c>
      <c r="J26" s="3" t="s">
        <v>107</v>
      </c>
      <c r="K26" s="6" t="s">
        <v>106</v>
      </c>
      <c r="L26" s="6" t="s">
        <v>105</v>
      </c>
      <c r="M26" s="3" t="s">
        <v>125</v>
      </c>
      <c r="N26" s="3" t="s">
        <v>286</v>
      </c>
      <c r="O26" s="3" t="s">
        <v>287</v>
      </c>
      <c r="P26" s="2" t="s">
        <v>288</v>
      </c>
      <c r="Q26" s="2" t="s">
        <v>279</v>
      </c>
      <c r="R26" s="2"/>
      <c r="S26" s="2" t="s">
        <v>279</v>
      </c>
    </row>
    <row r="27" spans="1:19" s="52" customFormat="1" ht="21.6" customHeight="1" x14ac:dyDescent="0.25">
      <c r="A27" s="116" t="s">
        <v>5420</v>
      </c>
      <c r="B27" s="162" t="s">
        <v>154</v>
      </c>
      <c r="C27" s="57" t="s">
        <v>35</v>
      </c>
      <c r="D27" s="58" t="s">
        <v>110</v>
      </c>
      <c r="E27" s="59">
        <v>44287</v>
      </c>
      <c r="F27" s="59">
        <v>44593</v>
      </c>
      <c r="G27" s="178" t="s">
        <v>135</v>
      </c>
      <c r="H27" s="179">
        <v>44747</v>
      </c>
      <c r="I27" s="49">
        <v>9</v>
      </c>
      <c r="J27" s="49" t="s">
        <v>103</v>
      </c>
      <c r="K27" s="51" t="s">
        <v>104</v>
      </c>
      <c r="L27" s="51" t="s">
        <v>105</v>
      </c>
      <c r="M27" s="49" t="s">
        <v>112</v>
      </c>
      <c r="N27" s="49" t="s">
        <v>289</v>
      </c>
      <c r="O27" s="49" t="s">
        <v>290</v>
      </c>
      <c r="P27" s="47" t="s">
        <v>291</v>
      </c>
      <c r="Q27" s="47" t="s">
        <v>155</v>
      </c>
      <c r="R27" s="47"/>
      <c r="S27" s="47" t="s">
        <v>155</v>
      </c>
    </row>
    <row r="28" spans="1:19" ht="21.6" customHeight="1" x14ac:dyDescent="0.25">
      <c r="A28" s="116" t="s">
        <v>5421</v>
      </c>
      <c r="B28" s="137" t="s">
        <v>214</v>
      </c>
      <c r="C28" s="134" t="s">
        <v>85</v>
      </c>
      <c r="D28" s="135" t="s">
        <v>115</v>
      </c>
      <c r="E28" s="136">
        <v>44652</v>
      </c>
      <c r="F28" s="136">
        <v>44927</v>
      </c>
      <c r="G28" s="180" t="s">
        <v>136</v>
      </c>
      <c r="H28" s="181">
        <v>45369</v>
      </c>
      <c r="I28" s="3">
        <v>8</v>
      </c>
      <c r="J28" s="3" t="s">
        <v>107</v>
      </c>
      <c r="K28" s="6" t="s">
        <v>106</v>
      </c>
      <c r="L28" s="6" t="s">
        <v>105</v>
      </c>
      <c r="M28" s="3" t="s">
        <v>125</v>
      </c>
      <c r="N28" s="3" t="s">
        <v>456</v>
      </c>
      <c r="O28" s="3" t="s">
        <v>454</v>
      </c>
      <c r="P28" s="2" t="s">
        <v>457</v>
      </c>
      <c r="Q28" s="2" t="s">
        <v>155</v>
      </c>
      <c r="R28" s="2"/>
      <c r="S28" s="2" t="s">
        <v>155</v>
      </c>
    </row>
    <row r="29" spans="1:19" ht="21.6" customHeight="1" x14ac:dyDescent="0.25">
      <c r="A29" s="116" t="s">
        <v>5422</v>
      </c>
      <c r="B29" s="137" t="s">
        <v>157</v>
      </c>
      <c r="C29" s="192" t="s">
        <v>38</v>
      </c>
      <c r="D29" s="135" t="s">
        <v>110</v>
      </c>
      <c r="E29" s="136">
        <v>41730</v>
      </c>
      <c r="F29" s="136">
        <v>44986</v>
      </c>
      <c r="G29" s="180" t="s">
        <v>138</v>
      </c>
      <c r="H29" s="181">
        <v>42732</v>
      </c>
      <c r="I29" s="3">
        <v>8</v>
      </c>
      <c r="J29" s="3" t="s">
        <v>118</v>
      </c>
      <c r="K29" s="6" t="s">
        <v>106</v>
      </c>
      <c r="L29" s="6" t="s">
        <v>105</v>
      </c>
      <c r="M29" s="3" t="s">
        <v>125</v>
      </c>
      <c r="N29" s="3" t="s">
        <v>295</v>
      </c>
      <c r="O29" s="3" t="s">
        <v>296</v>
      </c>
      <c r="P29" s="2" t="s">
        <v>297</v>
      </c>
      <c r="Q29" s="2" t="s">
        <v>155</v>
      </c>
      <c r="R29" s="2"/>
      <c r="S29" s="2" t="s">
        <v>155</v>
      </c>
    </row>
    <row r="30" spans="1:19" ht="21.6" customHeight="1" x14ac:dyDescent="0.25">
      <c r="A30" s="116" t="s">
        <v>5423</v>
      </c>
      <c r="B30" s="137" t="s">
        <v>158</v>
      </c>
      <c r="C30" s="134" t="s">
        <v>37</v>
      </c>
      <c r="D30" s="135" t="s">
        <v>110</v>
      </c>
      <c r="E30" s="136">
        <v>42095</v>
      </c>
      <c r="F30" s="136">
        <v>44621</v>
      </c>
      <c r="G30" s="180" t="s">
        <v>134</v>
      </c>
      <c r="H30" s="181">
        <v>44130</v>
      </c>
      <c r="I30" s="3">
        <v>8</v>
      </c>
      <c r="J30" s="3" t="s">
        <v>118</v>
      </c>
      <c r="K30" s="6" t="s">
        <v>106</v>
      </c>
      <c r="L30" s="6" t="s">
        <v>105</v>
      </c>
      <c r="M30" s="3" t="s">
        <v>125</v>
      </c>
      <c r="N30" s="3" t="s">
        <v>298</v>
      </c>
      <c r="O30" s="3" t="s">
        <v>299</v>
      </c>
      <c r="P30" s="2" t="s">
        <v>300</v>
      </c>
      <c r="Q30" s="2" t="s">
        <v>155</v>
      </c>
      <c r="R30" s="2"/>
      <c r="S30" s="2" t="s">
        <v>155</v>
      </c>
    </row>
    <row r="31" spans="1:19" ht="21.6" customHeight="1" x14ac:dyDescent="0.25">
      <c r="A31" s="116" t="s">
        <v>5424</v>
      </c>
      <c r="B31" s="137" t="s">
        <v>159</v>
      </c>
      <c r="C31" s="134" t="s">
        <v>39</v>
      </c>
      <c r="D31" s="135" t="s">
        <v>119</v>
      </c>
      <c r="E31" s="136">
        <v>44835</v>
      </c>
      <c r="F31" s="136">
        <v>45292</v>
      </c>
      <c r="G31" s="180" t="s">
        <v>117</v>
      </c>
      <c r="H31" s="181">
        <v>44277</v>
      </c>
      <c r="I31" s="3">
        <v>5</v>
      </c>
      <c r="J31" s="3" t="s">
        <v>118</v>
      </c>
      <c r="K31" s="6" t="s">
        <v>104</v>
      </c>
      <c r="L31" s="6" t="s">
        <v>105</v>
      </c>
      <c r="M31" s="3" t="s">
        <v>114</v>
      </c>
      <c r="N31" s="3" t="s">
        <v>301</v>
      </c>
      <c r="O31" s="3" t="s">
        <v>302</v>
      </c>
      <c r="P31" s="2" t="s">
        <v>303</v>
      </c>
      <c r="Q31" s="187" t="s">
        <v>155</v>
      </c>
      <c r="R31" s="187" t="s">
        <v>501</v>
      </c>
      <c r="S31" s="2" t="s">
        <v>155</v>
      </c>
    </row>
    <row r="32" spans="1:19" s="52" customFormat="1" ht="21.6" customHeight="1" x14ac:dyDescent="0.25">
      <c r="A32" s="116" t="s">
        <v>5425</v>
      </c>
      <c r="B32" s="162" t="s">
        <v>173</v>
      </c>
      <c r="C32" s="57" t="s">
        <v>52</v>
      </c>
      <c r="D32" s="168" t="s">
        <v>113</v>
      </c>
      <c r="E32" s="169">
        <v>45383</v>
      </c>
      <c r="F32" s="59">
        <v>45047</v>
      </c>
      <c r="G32" s="178" t="s">
        <v>135</v>
      </c>
      <c r="H32" s="181">
        <v>45369</v>
      </c>
      <c r="I32" s="49">
        <v>9</v>
      </c>
      <c r="J32" s="49" t="s">
        <v>103</v>
      </c>
      <c r="K32" s="51" t="s">
        <v>104</v>
      </c>
      <c r="L32" s="51" t="s">
        <v>105</v>
      </c>
      <c r="M32" s="49" t="s">
        <v>112</v>
      </c>
      <c r="N32" s="49" t="s">
        <v>345</v>
      </c>
      <c r="O32" s="49" t="s">
        <v>346</v>
      </c>
      <c r="P32" s="47" t="s">
        <v>347</v>
      </c>
      <c r="Q32" s="47" t="s">
        <v>307</v>
      </c>
      <c r="R32" s="47"/>
      <c r="S32" s="47" t="s">
        <v>307</v>
      </c>
    </row>
    <row r="33" spans="1:19" ht="21.6" customHeight="1" x14ac:dyDescent="0.25">
      <c r="A33" s="116" t="s">
        <v>5426</v>
      </c>
      <c r="B33" s="137" t="s">
        <v>161</v>
      </c>
      <c r="C33" s="134" t="s">
        <v>41</v>
      </c>
      <c r="D33" s="135" t="s">
        <v>115</v>
      </c>
      <c r="E33" s="136">
        <v>44470</v>
      </c>
      <c r="F33" s="136">
        <v>45292</v>
      </c>
      <c r="G33" s="180" t="s">
        <v>136</v>
      </c>
      <c r="H33" s="181">
        <v>44105</v>
      </c>
      <c r="I33" s="3">
        <v>8</v>
      </c>
      <c r="J33" s="3" t="s">
        <v>107</v>
      </c>
      <c r="K33" s="6" t="s">
        <v>106</v>
      </c>
      <c r="L33" s="6" t="s">
        <v>105</v>
      </c>
      <c r="M33" s="3" t="s">
        <v>125</v>
      </c>
      <c r="N33" s="3" t="s">
        <v>308</v>
      </c>
      <c r="O33" s="3" t="s">
        <v>309</v>
      </c>
      <c r="P33" s="2" t="s">
        <v>310</v>
      </c>
      <c r="Q33" s="2" t="s">
        <v>307</v>
      </c>
      <c r="R33" s="2"/>
      <c r="S33" s="2" t="s">
        <v>307</v>
      </c>
    </row>
    <row r="34" spans="1:19" ht="21.6" customHeight="1" x14ac:dyDescent="0.25">
      <c r="A34" s="116" t="s">
        <v>5427</v>
      </c>
      <c r="B34" s="137" t="s">
        <v>162</v>
      </c>
      <c r="C34" s="192" t="s">
        <v>42</v>
      </c>
      <c r="D34" s="135" t="s">
        <v>110</v>
      </c>
      <c r="E34" s="136">
        <v>45200</v>
      </c>
      <c r="F34" s="136">
        <v>45292</v>
      </c>
      <c r="G34" s="180" t="s">
        <v>137</v>
      </c>
      <c r="H34" s="181">
        <v>43336</v>
      </c>
      <c r="I34" s="3">
        <v>8</v>
      </c>
      <c r="J34" s="3" t="s">
        <v>107</v>
      </c>
      <c r="K34" s="6" t="s">
        <v>104</v>
      </c>
      <c r="L34" s="6" t="s">
        <v>105</v>
      </c>
      <c r="M34" s="3" t="s">
        <v>125</v>
      </c>
      <c r="N34" s="3" t="s">
        <v>311</v>
      </c>
      <c r="O34" s="3" t="s">
        <v>312</v>
      </c>
      <c r="P34" s="2" t="s">
        <v>313</v>
      </c>
      <c r="Q34" s="2" t="s">
        <v>307</v>
      </c>
      <c r="R34" s="2"/>
      <c r="S34" s="2" t="s">
        <v>307</v>
      </c>
    </row>
    <row r="35" spans="1:19" ht="21.6" customHeight="1" x14ac:dyDescent="0.25">
      <c r="A35" s="116" t="s">
        <v>5428</v>
      </c>
      <c r="B35" s="137" t="s">
        <v>163</v>
      </c>
      <c r="C35" s="192" t="s">
        <v>43</v>
      </c>
      <c r="D35" s="168" t="s">
        <v>110</v>
      </c>
      <c r="E35" s="169">
        <v>45383</v>
      </c>
      <c r="F35" s="136">
        <v>45292</v>
      </c>
      <c r="G35" s="180" t="s">
        <v>138</v>
      </c>
      <c r="H35" s="181">
        <v>43409</v>
      </c>
      <c r="I35" s="3">
        <v>8</v>
      </c>
      <c r="J35" s="3" t="s">
        <v>107</v>
      </c>
      <c r="K35" s="6" t="s">
        <v>106</v>
      </c>
      <c r="L35" s="6" t="s">
        <v>105</v>
      </c>
      <c r="M35" s="3" t="s">
        <v>125</v>
      </c>
      <c r="N35" s="3" t="s">
        <v>314</v>
      </c>
      <c r="O35" s="3" t="s">
        <v>315</v>
      </c>
      <c r="P35" s="2" t="s">
        <v>316</v>
      </c>
      <c r="Q35" s="2" t="s">
        <v>307</v>
      </c>
      <c r="R35" s="2"/>
      <c r="S35" s="2" t="s">
        <v>307</v>
      </c>
    </row>
    <row r="36" spans="1:19" s="52" customFormat="1" ht="21.6" customHeight="1" x14ac:dyDescent="0.25">
      <c r="A36" s="116" t="s">
        <v>5429</v>
      </c>
      <c r="B36" s="162" t="s">
        <v>317</v>
      </c>
      <c r="C36" s="57" t="s">
        <v>44</v>
      </c>
      <c r="D36" s="58" t="s">
        <v>110</v>
      </c>
      <c r="E36" s="59">
        <v>44652</v>
      </c>
      <c r="F36" s="59">
        <v>45292</v>
      </c>
      <c r="G36" s="178" t="s">
        <v>135</v>
      </c>
      <c r="H36" s="179">
        <v>44280</v>
      </c>
      <c r="I36" s="49">
        <v>9</v>
      </c>
      <c r="J36" s="49" t="s">
        <v>103</v>
      </c>
      <c r="K36" s="51" t="s">
        <v>104</v>
      </c>
      <c r="L36" s="51" t="s">
        <v>105</v>
      </c>
      <c r="M36" s="49" t="s">
        <v>112</v>
      </c>
      <c r="N36" s="49" t="s">
        <v>318</v>
      </c>
      <c r="O36" s="49" t="s">
        <v>319</v>
      </c>
      <c r="P36" s="47" t="s">
        <v>320</v>
      </c>
      <c r="Q36" s="47" t="s">
        <v>164</v>
      </c>
      <c r="R36" s="47"/>
      <c r="S36" s="47" t="s">
        <v>164</v>
      </c>
    </row>
    <row r="37" spans="1:19" ht="21.6" customHeight="1" x14ac:dyDescent="0.25">
      <c r="A37" s="116" t="s">
        <v>5430</v>
      </c>
      <c r="B37" s="137" t="s">
        <v>165</v>
      </c>
      <c r="C37" s="192" t="s">
        <v>45</v>
      </c>
      <c r="D37" s="135" t="s">
        <v>115</v>
      </c>
      <c r="E37" s="136">
        <v>44470</v>
      </c>
      <c r="F37" s="136">
        <v>45292</v>
      </c>
      <c r="G37" s="180" t="s">
        <v>136</v>
      </c>
      <c r="H37" s="181">
        <v>44280</v>
      </c>
      <c r="I37" s="3">
        <v>8</v>
      </c>
      <c r="J37" s="3" t="s">
        <v>107</v>
      </c>
      <c r="K37" s="6" t="s">
        <v>106</v>
      </c>
      <c r="L37" s="6" t="s">
        <v>105</v>
      </c>
      <c r="M37" s="3" t="s">
        <v>125</v>
      </c>
      <c r="N37" s="3" t="s">
        <v>321</v>
      </c>
      <c r="O37" s="3" t="s">
        <v>322</v>
      </c>
      <c r="P37" s="2" t="s">
        <v>323</v>
      </c>
      <c r="Q37" s="2" t="s">
        <v>164</v>
      </c>
      <c r="R37" s="2"/>
      <c r="S37" s="2" t="s">
        <v>164</v>
      </c>
    </row>
    <row r="38" spans="1:19" ht="21.6" customHeight="1" x14ac:dyDescent="0.25">
      <c r="A38" s="116" t="s">
        <v>5431</v>
      </c>
      <c r="B38" s="137" t="s">
        <v>166</v>
      </c>
      <c r="C38" s="134" t="s">
        <v>19</v>
      </c>
      <c r="D38" s="135" t="s">
        <v>110</v>
      </c>
      <c r="E38" s="136">
        <v>44652</v>
      </c>
      <c r="F38" s="136">
        <v>44958</v>
      </c>
      <c r="G38" s="180" t="s">
        <v>137</v>
      </c>
      <c r="H38" s="181">
        <v>44810</v>
      </c>
      <c r="I38" s="3">
        <v>8</v>
      </c>
      <c r="J38" s="3" t="s">
        <v>107</v>
      </c>
      <c r="K38" s="6" t="s">
        <v>106</v>
      </c>
      <c r="L38" s="6" t="s">
        <v>105</v>
      </c>
      <c r="M38" s="3" t="s">
        <v>125</v>
      </c>
      <c r="N38" s="3" t="s">
        <v>324</v>
      </c>
      <c r="O38" s="3" t="s">
        <v>325</v>
      </c>
      <c r="P38" s="2" t="s">
        <v>326</v>
      </c>
      <c r="Q38" s="2" t="s">
        <v>164</v>
      </c>
      <c r="R38" s="2"/>
      <c r="S38" s="2" t="s">
        <v>164</v>
      </c>
    </row>
    <row r="39" spans="1:19" ht="21.6" customHeight="1" x14ac:dyDescent="0.25">
      <c r="A39" s="116" t="s">
        <v>5432</v>
      </c>
      <c r="B39" s="137" t="s">
        <v>167</v>
      </c>
      <c r="C39" s="134" t="s">
        <v>46</v>
      </c>
      <c r="D39" s="135" t="s">
        <v>113</v>
      </c>
      <c r="E39" s="136">
        <v>40817</v>
      </c>
      <c r="F39" s="136">
        <v>44986</v>
      </c>
      <c r="G39" s="180" t="s">
        <v>138</v>
      </c>
      <c r="H39" s="181">
        <v>42732</v>
      </c>
      <c r="I39" s="3">
        <v>8</v>
      </c>
      <c r="J39" s="3" t="s">
        <v>107</v>
      </c>
      <c r="K39" s="6" t="s">
        <v>104</v>
      </c>
      <c r="L39" s="6" t="s">
        <v>105</v>
      </c>
      <c r="M39" s="3" t="s">
        <v>125</v>
      </c>
      <c r="N39" s="3" t="s">
        <v>327</v>
      </c>
      <c r="O39" s="3" t="s">
        <v>328</v>
      </c>
      <c r="P39" s="2" t="s">
        <v>329</v>
      </c>
      <c r="Q39" s="2" t="s">
        <v>164</v>
      </c>
      <c r="R39" s="2"/>
      <c r="S39" s="2" t="s">
        <v>164</v>
      </c>
    </row>
    <row r="40" spans="1:19" ht="21.6" customHeight="1" x14ac:dyDescent="0.25">
      <c r="A40" s="116" t="s">
        <v>5433</v>
      </c>
      <c r="B40" s="137" t="s">
        <v>330</v>
      </c>
      <c r="C40" s="192" t="s">
        <v>47</v>
      </c>
      <c r="D40" s="135" t="s">
        <v>115</v>
      </c>
      <c r="E40" s="136">
        <v>44470</v>
      </c>
      <c r="F40" s="136">
        <v>44927</v>
      </c>
      <c r="G40" s="180" t="s">
        <v>134</v>
      </c>
      <c r="H40" s="181">
        <v>44200</v>
      </c>
      <c r="I40" s="3">
        <v>8</v>
      </c>
      <c r="J40" s="3" t="s">
        <v>107</v>
      </c>
      <c r="K40" s="6" t="s">
        <v>106</v>
      </c>
      <c r="L40" s="6" t="s">
        <v>105</v>
      </c>
      <c r="M40" s="3" t="s">
        <v>125</v>
      </c>
      <c r="N40" s="3" t="s">
        <v>331</v>
      </c>
      <c r="O40" s="3">
        <v>81270378378</v>
      </c>
      <c r="P40" s="2" t="s">
        <v>332</v>
      </c>
      <c r="Q40" s="2" t="s">
        <v>164</v>
      </c>
      <c r="R40" s="2"/>
      <c r="S40" s="2" t="s">
        <v>164</v>
      </c>
    </row>
    <row r="41" spans="1:19" s="52" customFormat="1" ht="21.6" customHeight="1" x14ac:dyDescent="0.25">
      <c r="A41" s="116" t="s">
        <v>5434</v>
      </c>
      <c r="B41" s="162" t="s">
        <v>168</v>
      </c>
      <c r="C41" s="57" t="s">
        <v>48</v>
      </c>
      <c r="D41" s="58" t="s">
        <v>113</v>
      </c>
      <c r="E41" s="59">
        <v>45200</v>
      </c>
      <c r="F41" s="59">
        <v>45292</v>
      </c>
      <c r="G41" s="178" t="s">
        <v>135</v>
      </c>
      <c r="H41" s="179">
        <v>44130</v>
      </c>
      <c r="I41" s="49">
        <v>9</v>
      </c>
      <c r="J41" s="49" t="s">
        <v>107</v>
      </c>
      <c r="K41" s="51" t="s">
        <v>104</v>
      </c>
      <c r="L41" s="51" t="s">
        <v>105</v>
      </c>
      <c r="M41" s="49" t="s">
        <v>112</v>
      </c>
      <c r="N41" s="49" t="s">
        <v>333</v>
      </c>
      <c r="O41" s="49" t="s">
        <v>334</v>
      </c>
      <c r="P41" s="47" t="s">
        <v>335</v>
      </c>
      <c r="Q41" s="47" t="s">
        <v>169</v>
      </c>
      <c r="R41" s="47"/>
      <c r="S41" s="47" t="s">
        <v>169</v>
      </c>
    </row>
    <row r="42" spans="1:19" ht="21.6" customHeight="1" x14ac:dyDescent="0.25">
      <c r="A42" s="116" t="s">
        <v>5435</v>
      </c>
      <c r="B42" s="137" t="s">
        <v>171</v>
      </c>
      <c r="C42" s="134" t="s">
        <v>50</v>
      </c>
      <c r="D42" s="135" t="s">
        <v>113</v>
      </c>
      <c r="E42" s="136">
        <v>43556</v>
      </c>
      <c r="F42" s="136">
        <v>44958</v>
      </c>
      <c r="G42" s="180" t="s">
        <v>138</v>
      </c>
      <c r="H42" s="181">
        <v>44231</v>
      </c>
      <c r="I42" s="3">
        <v>8</v>
      </c>
      <c r="J42" s="3" t="s">
        <v>107</v>
      </c>
      <c r="K42" s="6" t="s">
        <v>106</v>
      </c>
      <c r="L42" s="6" t="s">
        <v>105</v>
      </c>
      <c r="M42" s="3" t="s">
        <v>125</v>
      </c>
      <c r="N42" s="3" t="s">
        <v>339</v>
      </c>
      <c r="O42" s="3" t="s">
        <v>340</v>
      </c>
      <c r="P42" s="2" t="s">
        <v>341</v>
      </c>
      <c r="Q42" s="2" t="s">
        <v>169</v>
      </c>
      <c r="R42" s="2"/>
      <c r="S42" s="2" t="s">
        <v>169</v>
      </c>
    </row>
    <row r="43" spans="1:19" ht="21.6" customHeight="1" x14ac:dyDescent="0.25">
      <c r="A43" s="116" t="s">
        <v>5436</v>
      </c>
      <c r="B43" s="137" t="s">
        <v>172</v>
      </c>
      <c r="C43" s="134" t="s">
        <v>51</v>
      </c>
      <c r="D43" s="135" t="s">
        <v>115</v>
      </c>
      <c r="E43" s="136">
        <v>44652</v>
      </c>
      <c r="F43" s="136">
        <v>45413</v>
      </c>
      <c r="G43" s="180" t="s">
        <v>134</v>
      </c>
      <c r="H43" s="181">
        <v>44470</v>
      </c>
      <c r="I43" s="3">
        <v>8</v>
      </c>
      <c r="J43" s="3" t="s">
        <v>107</v>
      </c>
      <c r="K43" s="6" t="s">
        <v>104</v>
      </c>
      <c r="L43" s="6" t="s">
        <v>105</v>
      </c>
      <c r="M43" s="3" t="s">
        <v>125</v>
      </c>
      <c r="N43" s="3" t="s">
        <v>342</v>
      </c>
      <c r="O43" s="3" t="s">
        <v>343</v>
      </c>
      <c r="P43" s="2" t="s">
        <v>344</v>
      </c>
      <c r="Q43" s="2" t="s">
        <v>169</v>
      </c>
      <c r="R43" s="2"/>
      <c r="S43" s="2" t="s">
        <v>169</v>
      </c>
    </row>
    <row r="44" spans="1:19" s="52" customFormat="1" ht="21.6" customHeight="1" x14ac:dyDescent="0.25">
      <c r="A44" s="116" t="s">
        <v>5437</v>
      </c>
      <c r="B44" s="162" t="s">
        <v>5202</v>
      </c>
      <c r="C44" s="57" t="s">
        <v>5203</v>
      </c>
      <c r="D44" s="58" t="s">
        <v>113</v>
      </c>
      <c r="E44" s="59">
        <v>45017</v>
      </c>
      <c r="F44" s="59">
        <v>44927</v>
      </c>
      <c r="G44" s="178" t="s">
        <v>135</v>
      </c>
      <c r="H44" s="179">
        <v>45369</v>
      </c>
      <c r="I44" s="49">
        <v>9</v>
      </c>
      <c r="J44" s="49" t="s">
        <v>107</v>
      </c>
      <c r="K44" s="51" t="s">
        <v>104</v>
      </c>
      <c r="L44" s="51" t="s">
        <v>105</v>
      </c>
      <c r="M44" s="49" t="s">
        <v>112</v>
      </c>
      <c r="N44" s="49" t="s">
        <v>5204</v>
      </c>
      <c r="O44" s="49" t="s">
        <v>5205</v>
      </c>
      <c r="P44" s="47" t="s">
        <v>5206</v>
      </c>
      <c r="Q44" s="47" t="s">
        <v>348</v>
      </c>
      <c r="R44" s="47"/>
      <c r="S44" s="47" t="s">
        <v>348</v>
      </c>
    </row>
    <row r="45" spans="1:19" ht="21.6" customHeight="1" x14ac:dyDescent="0.25">
      <c r="A45" s="116" t="s">
        <v>5438</v>
      </c>
      <c r="B45" s="137" t="s">
        <v>174</v>
      </c>
      <c r="C45" s="134" t="s">
        <v>53</v>
      </c>
      <c r="D45" s="135" t="s">
        <v>110</v>
      </c>
      <c r="E45" s="136">
        <v>41548</v>
      </c>
      <c r="F45" s="136">
        <v>44986</v>
      </c>
      <c r="G45" s="180" t="s">
        <v>136</v>
      </c>
      <c r="H45" s="181">
        <v>42732</v>
      </c>
      <c r="I45" s="3">
        <v>8</v>
      </c>
      <c r="J45" s="3" t="s">
        <v>118</v>
      </c>
      <c r="K45" s="6" t="s">
        <v>104</v>
      </c>
      <c r="L45" s="6" t="s">
        <v>105</v>
      </c>
      <c r="M45" s="3" t="s">
        <v>125</v>
      </c>
      <c r="N45" s="3" t="s">
        <v>349</v>
      </c>
      <c r="O45" s="3" t="s">
        <v>350</v>
      </c>
      <c r="P45" s="2" t="s">
        <v>351</v>
      </c>
      <c r="Q45" s="2" t="s">
        <v>348</v>
      </c>
      <c r="R45" s="2"/>
      <c r="S45" s="2" t="s">
        <v>348</v>
      </c>
    </row>
    <row r="46" spans="1:19" ht="21.6" customHeight="1" x14ac:dyDescent="0.25">
      <c r="A46" s="116" t="s">
        <v>5439</v>
      </c>
      <c r="B46" s="137" t="s">
        <v>175</v>
      </c>
      <c r="C46" s="134" t="s">
        <v>54</v>
      </c>
      <c r="D46" s="135" t="s">
        <v>113</v>
      </c>
      <c r="E46" s="136">
        <v>42461</v>
      </c>
      <c r="F46" s="136">
        <v>45383</v>
      </c>
      <c r="G46" s="180" t="s">
        <v>138</v>
      </c>
      <c r="H46" s="181">
        <v>42732</v>
      </c>
      <c r="I46" s="3">
        <v>8</v>
      </c>
      <c r="J46" s="3" t="s">
        <v>107</v>
      </c>
      <c r="K46" s="6" t="s">
        <v>104</v>
      </c>
      <c r="L46" s="6" t="s">
        <v>105</v>
      </c>
      <c r="M46" s="3" t="s">
        <v>125</v>
      </c>
      <c r="N46" s="3" t="s">
        <v>352</v>
      </c>
      <c r="O46" s="3" t="s">
        <v>353</v>
      </c>
      <c r="P46" s="2" t="s">
        <v>354</v>
      </c>
      <c r="Q46" s="2" t="s">
        <v>348</v>
      </c>
      <c r="R46" s="2"/>
      <c r="S46" s="2" t="s">
        <v>348</v>
      </c>
    </row>
    <row r="47" spans="1:19" ht="21.6" customHeight="1" x14ac:dyDescent="0.25">
      <c r="A47" s="116" t="s">
        <v>5440</v>
      </c>
      <c r="B47" s="137" t="s">
        <v>176</v>
      </c>
      <c r="C47" s="134" t="s">
        <v>17</v>
      </c>
      <c r="D47" s="135" t="s">
        <v>115</v>
      </c>
      <c r="E47" s="136">
        <v>45200</v>
      </c>
      <c r="F47" s="136">
        <v>45505</v>
      </c>
      <c r="G47" s="180" t="s">
        <v>134</v>
      </c>
      <c r="H47" s="181">
        <v>44810</v>
      </c>
      <c r="I47" s="3">
        <v>8</v>
      </c>
      <c r="J47" s="3" t="s">
        <v>107</v>
      </c>
      <c r="K47" s="6" t="s">
        <v>106</v>
      </c>
      <c r="L47" s="6" t="s">
        <v>105</v>
      </c>
      <c r="M47" s="3" t="s">
        <v>125</v>
      </c>
      <c r="N47" s="3" t="s">
        <v>355</v>
      </c>
      <c r="O47" s="3" t="s">
        <v>356</v>
      </c>
      <c r="P47" s="2" t="s">
        <v>357</v>
      </c>
      <c r="Q47" s="2" t="s">
        <v>348</v>
      </c>
      <c r="R47" s="2"/>
      <c r="S47" s="2" t="s">
        <v>348</v>
      </c>
    </row>
    <row r="48" spans="1:19" s="52" customFormat="1" ht="21.6" customHeight="1" x14ac:dyDescent="0.25">
      <c r="A48" s="116" t="s">
        <v>5441</v>
      </c>
      <c r="B48" s="162" t="s">
        <v>160</v>
      </c>
      <c r="C48" s="57" t="s">
        <v>40</v>
      </c>
      <c r="D48" s="58" t="s">
        <v>113</v>
      </c>
      <c r="E48" s="59">
        <v>45200</v>
      </c>
      <c r="F48" s="59">
        <v>44927</v>
      </c>
      <c r="G48" s="178" t="s">
        <v>135</v>
      </c>
      <c r="H48" s="181">
        <v>45369</v>
      </c>
      <c r="I48" s="49">
        <v>9</v>
      </c>
      <c r="J48" s="49" t="s">
        <v>103</v>
      </c>
      <c r="K48" s="51" t="s">
        <v>104</v>
      </c>
      <c r="L48" s="51" t="s">
        <v>105</v>
      </c>
      <c r="M48" s="49" t="s">
        <v>112</v>
      </c>
      <c r="N48" s="49" t="s">
        <v>304</v>
      </c>
      <c r="O48" s="49" t="s">
        <v>305</v>
      </c>
      <c r="P48" s="47" t="s">
        <v>306</v>
      </c>
      <c r="Q48" s="47" t="s">
        <v>178</v>
      </c>
      <c r="R48" s="47"/>
      <c r="S48" s="47" t="s">
        <v>178</v>
      </c>
    </row>
    <row r="49" spans="1:19" ht="21.6" customHeight="1" x14ac:dyDescent="0.25">
      <c r="A49" s="116" t="s">
        <v>5442</v>
      </c>
      <c r="B49" s="137" t="s">
        <v>156</v>
      </c>
      <c r="C49" s="192" t="s">
        <v>36</v>
      </c>
      <c r="D49" s="135" t="s">
        <v>110</v>
      </c>
      <c r="E49" s="136">
        <v>43922</v>
      </c>
      <c r="F49" s="136">
        <v>44774</v>
      </c>
      <c r="G49" s="180" t="s">
        <v>136</v>
      </c>
      <c r="H49" s="181">
        <v>45369</v>
      </c>
      <c r="I49" s="3">
        <v>8</v>
      </c>
      <c r="J49" s="3" t="s">
        <v>107</v>
      </c>
      <c r="K49" s="6" t="s">
        <v>104</v>
      </c>
      <c r="L49" s="6" t="s">
        <v>105</v>
      </c>
      <c r="M49" s="3" t="s">
        <v>125</v>
      </c>
      <c r="N49" s="3" t="s">
        <v>292</v>
      </c>
      <c r="O49" s="3" t="s">
        <v>293</v>
      </c>
      <c r="P49" s="2" t="s">
        <v>294</v>
      </c>
      <c r="Q49" s="2" t="s">
        <v>178</v>
      </c>
      <c r="R49" s="2"/>
      <c r="S49" s="2" t="s">
        <v>178</v>
      </c>
    </row>
    <row r="50" spans="1:19" ht="21.6" customHeight="1" x14ac:dyDescent="0.25">
      <c r="A50" s="116" t="s">
        <v>5443</v>
      </c>
      <c r="B50" s="137" t="s">
        <v>181</v>
      </c>
      <c r="C50" s="134" t="s">
        <v>57</v>
      </c>
      <c r="D50" s="135" t="s">
        <v>113</v>
      </c>
      <c r="E50" s="136">
        <v>43922</v>
      </c>
      <c r="F50" s="136">
        <v>44958</v>
      </c>
      <c r="G50" s="180" t="s">
        <v>138</v>
      </c>
      <c r="H50" s="181">
        <v>44351</v>
      </c>
      <c r="I50" s="3">
        <v>8</v>
      </c>
      <c r="J50" s="3" t="s">
        <v>107</v>
      </c>
      <c r="K50" s="6" t="s">
        <v>106</v>
      </c>
      <c r="L50" s="6" t="s">
        <v>105</v>
      </c>
      <c r="M50" s="3" t="s">
        <v>125</v>
      </c>
      <c r="N50" s="3" t="s">
        <v>366</v>
      </c>
      <c r="O50" s="3" t="s">
        <v>367</v>
      </c>
      <c r="P50" s="2" t="s">
        <v>368</v>
      </c>
      <c r="Q50" s="2" t="s">
        <v>178</v>
      </c>
      <c r="R50" s="2"/>
      <c r="S50" s="2" t="s">
        <v>178</v>
      </c>
    </row>
    <row r="51" spans="1:19" ht="21.6" customHeight="1" x14ac:dyDescent="0.25">
      <c r="A51" s="116" t="s">
        <v>5444</v>
      </c>
      <c r="B51" s="137" t="s">
        <v>182</v>
      </c>
      <c r="C51" s="134" t="s">
        <v>58</v>
      </c>
      <c r="D51" s="135" t="s">
        <v>110</v>
      </c>
      <c r="E51" s="136">
        <v>45017</v>
      </c>
      <c r="F51" s="136">
        <v>45047</v>
      </c>
      <c r="G51" s="180" t="s">
        <v>134</v>
      </c>
      <c r="H51" s="181">
        <v>43833</v>
      </c>
      <c r="I51" s="3">
        <v>8</v>
      </c>
      <c r="J51" s="3" t="s">
        <v>107</v>
      </c>
      <c r="K51" s="6" t="s">
        <v>104</v>
      </c>
      <c r="L51" s="6" t="s">
        <v>105</v>
      </c>
      <c r="M51" s="3" t="s">
        <v>125</v>
      </c>
      <c r="N51" s="3" t="s">
        <v>369</v>
      </c>
      <c r="O51" s="3" t="s">
        <v>370</v>
      </c>
      <c r="P51" s="2" t="s">
        <v>371</v>
      </c>
      <c r="Q51" s="2" t="s">
        <v>178</v>
      </c>
      <c r="R51" s="2"/>
      <c r="S51" s="2" t="s">
        <v>178</v>
      </c>
    </row>
    <row r="52" spans="1:19" s="52" customFormat="1" ht="21.6" customHeight="1" x14ac:dyDescent="0.25">
      <c r="A52" s="116" t="s">
        <v>5445</v>
      </c>
      <c r="B52" s="162" t="s">
        <v>183</v>
      </c>
      <c r="C52" s="57" t="s">
        <v>59</v>
      </c>
      <c r="D52" s="58" t="s">
        <v>113</v>
      </c>
      <c r="E52" s="59">
        <v>44105</v>
      </c>
      <c r="F52" s="59">
        <v>45292</v>
      </c>
      <c r="G52" s="178" t="s">
        <v>135</v>
      </c>
      <c r="H52" s="179">
        <v>44470</v>
      </c>
      <c r="I52" s="49">
        <v>9</v>
      </c>
      <c r="J52" s="49" t="s">
        <v>107</v>
      </c>
      <c r="K52" s="51" t="s">
        <v>104</v>
      </c>
      <c r="L52" s="51" t="s">
        <v>105</v>
      </c>
      <c r="M52" s="49" t="s">
        <v>112</v>
      </c>
      <c r="N52" s="49" t="s">
        <v>372</v>
      </c>
      <c r="O52" s="49" t="s">
        <v>373</v>
      </c>
      <c r="P52" s="47" t="s">
        <v>374</v>
      </c>
      <c r="Q52" s="47" t="s">
        <v>375</v>
      </c>
      <c r="R52" s="47"/>
      <c r="S52" s="47" t="s">
        <v>375</v>
      </c>
    </row>
    <row r="53" spans="1:19" ht="21.6" customHeight="1" x14ac:dyDescent="0.25">
      <c r="A53" s="116" t="s">
        <v>5446</v>
      </c>
      <c r="B53" s="137" t="s">
        <v>184</v>
      </c>
      <c r="C53" s="134" t="s">
        <v>60</v>
      </c>
      <c r="D53" s="135" t="s">
        <v>113</v>
      </c>
      <c r="E53" s="136">
        <v>44652</v>
      </c>
      <c r="F53" s="136">
        <v>45292</v>
      </c>
      <c r="G53" s="180" t="s">
        <v>136</v>
      </c>
      <c r="H53" s="181">
        <v>44130</v>
      </c>
      <c r="I53" s="3">
        <v>8</v>
      </c>
      <c r="J53" s="3" t="s">
        <v>107</v>
      </c>
      <c r="K53" s="6" t="s">
        <v>106</v>
      </c>
      <c r="L53" s="6" t="s">
        <v>105</v>
      </c>
      <c r="M53" s="3" t="s">
        <v>125</v>
      </c>
      <c r="N53" s="3" t="s">
        <v>376</v>
      </c>
      <c r="O53" s="3" t="s">
        <v>377</v>
      </c>
      <c r="P53" s="2" t="s">
        <v>378</v>
      </c>
      <c r="Q53" s="2" t="s">
        <v>375</v>
      </c>
      <c r="R53" s="2"/>
      <c r="S53" s="2" t="s">
        <v>375</v>
      </c>
    </row>
    <row r="54" spans="1:19" ht="21.6" customHeight="1" x14ac:dyDescent="0.25">
      <c r="A54" s="116" t="s">
        <v>5447</v>
      </c>
      <c r="B54" s="137" t="s">
        <v>185</v>
      </c>
      <c r="C54" s="134" t="s">
        <v>61</v>
      </c>
      <c r="D54" s="135" t="s">
        <v>113</v>
      </c>
      <c r="E54" s="136">
        <v>44652</v>
      </c>
      <c r="F54" s="136">
        <v>45292</v>
      </c>
      <c r="G54" s="180" t="s">
        <v>137</v>
      </c>
      <c r="H54" s="181">
        <v>44561</v>
      </c>
      <c r="I54" s="3">
        <v>8</v>
      </c>
      <c r="J54" s="3" t="s">
        <v>103</v>
      </c>
      <c r="K54" s="6" t="s">
        <v>106</v>
      </c>
      <c r="L54" s="6" t="s">
        <v>105</v>
      </c>
      <c r="M54" s="3" t="s">
        <v>125</v>
      </c>
      <c r="N54" s="3" t="s">
        <v>379</v>
      </c>
      <c r="O54" s="3" t="s">
        <v>380</v>
      </c>
      <c r="P54" s="2" t="s">
        <v>381</v>
      </c>
      <c r="Q54" s="2" t="s">
        <v>375</v>
      </c>
      <c r="R54" s="2"/>
      <c r="S54" s="2" t="s">
        <v>375</v>
      </c>
    </row>
    <row r="55" spans="1:19" ht="21.6" customHeight="1" x14ac:dyDescent="0.25">
      <c r="A55" s="116" t="s">
        <v>5448</v>
      </c>
      <c r="B55" s="137" t="s">
        <v>186</v>
      </c>
      <c r="C55" s="134" t="s">
        <v>62</v>
      </c>
      <c r="D55" s="135" t="s">
        <v>113</v>
      </c>
      <c r="E55" s="136">
        <v>44835</v>
      </c>
      <c r="F55" s="136">
        <v>44986</v>
      </c>
      <c r="G55" s="180" t="s">
        <v>138</v>
      </c>
      <c r="H55" s="181">
        <v>44711</v>
      </c>
      <c r="I55" s="3">
        <v>8</v>
      </c>
      <c r="J55" s="3" t="s">
        <v>107</v>
      </c>
      <c r="K55" s="6" t="s">
        <v>106</v>
      </c>
      <c r="L55" s="6" t="s">
        <v>105</v>
      </c>
      <c r="M55" s="3" t="s">
        <v>125</v>
      </c>
      <c r="N55" s="3" t="s">
        <v>382</v>
      </c>
      <c r="O55" s="3" t="s">
        <v>383</v>
      </c>
      <c r="P55" s="2" t="s">
        <v>384</v>
      </c>
      <c r="Q55" s="2" t="s">
        <v>375</v>
      </c>
      <c r="R55" s="2"/>
      <c r="S55" s="2" t="s">
        <v>375</v>
      </c>
    </row>
    <row r="56" spans="1:19" ht="21.6" customHeight="1" x14ac:dyDescent="0.25">
      <c r="A56" s="116" t="s">
        <v>5449</v>
      </c>
      <c r="B56" s="137" t="s">
        <v>198</v>
      </c>
      <c r="C56" s="134" t="s">
        <v>72</v>
      </c>
      <c r="D56" s="135" t="s">
        <v>110</v>
      </c>
      <c r="E56" s="136">
        <v>43922</v>
      </c>
      <c r="F56" s="136">
        <v>45292</v>
      </c>
      <c r="G56" s="180" t="s">
        <v>134</v>
      </c>
      <c r="H56" s="181">
        <v>45369</v>
      </c>
      <c r="I56" s="3">
        <v>8</v>
      </c>
      <c r="J56" s="3" t="s">
        <v>107</v>
      </c>
      <c r="K56" s="6" t="s">
        <v>106</v>
      </c>
      <c r="L56" s="6" t="s">
        <v>105</v>
      </c>
      <c r="M56" s="3" t="s">
        <v>125</v>
      </c>
      <c r="N56" s="3" t="s">
        <v>413</v>
      </c>
      <c r="O56" s="3" t="s">
        <v>414</v>
      </c>
      <c r="P56" s="2" t="s">
        <v>415</v>
      </c>
      <c r="Q56" s="2" t="s">
        <v>375</v>
      </c>
      <c r="R56" s="2"/>
      <c r="S56" s="2" t="s">
        <v>375</v>
      </c>
    </row>
    <row r="57" spans="1:19" s="52" customFormat="1" ht="21.6" customHeight="1" x14ac:dyDescent="0.25">
      <c r="A57" s="116" t="s">
        <v>5450</v>
      </c>
      <c r="B57" s="162" t="s">
        <v>5296</v>
      </c>
      <c r="C57" s="57" t="s">
        <v>5297</v>
      </c>
      <c r="D57" s="58" t="s">
        <v>110</v>
      </c>
      <c r="E57" s="59">
        <v>44105</v>
      </c>
      <c r="F57" s="59">
        <v>44713</v>
      </c>
      <c r="G57" s="178" t="s">
        <v>135</v>
      </c>
      <c r="H57" s="179">
        <v>45369</v>
      </c>
      <c r="I57" s="49">
        <v>9</v>
      </c>
      <c r="J57" s="49" t="s">
        <v>111</v>
      </c>
      <c r="K57" s="51" t="s">
        <v>104</v>
      </c>
      <c r="L57" s="51" t="s">
        <v>105</v>
      </c>
      <c r="M57" s="49" t="s">
        <v>112</v>
      </c>
      <c r="N57" s="49" t="s">
        <v>5298</v>
      </c>
      <c r="O57" s="49" t="s">
        <v>5299</v>
      </c>
      <c r="P57" s="47" t="s">
        <v>5300</v>
      </c>
      <c r="Q57" s="47" t="s">
        <v>189</v>
      </c>
      <c r="R57" s="47"/>
      <c r="S57" s="47" t="s">
        <v>189</v>
      </c>
    </row>
    <row r="58" spans="1:19" ht="21.6" customHeight="1" x14ac:dyDescent="0.25">
      <c r="A58" s="116" t="s">
        <v>5451</v>
      </c>
      <c r="B58" s="137" t="s">
        <v>190</v>
      </c>
      <c r="C58" s="134" t="s">
        <v>65</v>
      </c>
      <c r="D58" s="135" t="s">
        <v>113</v>
      </c>
      <c r="E58" s="136">
        <v>43556</v>
      </c>
      <c r="F58" s="136">
        <v>45383</v>
      </c>
      <c r="G58" s="180" t="s">
        <v>136</v>
      </c>
      <c r="H58" s="181">
        <v>44351</v>
      </c>
      <c r="I58" s="3">
        <v>8</v>
      </c>
      <c r="J58" s="3" t="s">
        <v>107</v>
      </c>
      <c r="K58" s="6" t="s">
        <v>104</v>
      </c>
      <c r="L58" s="6" t="s">
        <v>105</v>
      </c>
      <c r="M58" s="3" t="s">
        <v>125</v>
      </c>
      <c r="N58" s="3" t="s">
        <v>391</v>
      </c>
      <c r="O58" s="3" t="s">
        <v>392</v>
      </c>
      <c r="P58" s="2" t="s">
        <v>393</v>
      </c>
      <c r="Q58" s="2" t="s">
        <v>189</v>
      </c>
      <c r="R58" s="2"/>
      <c r="S58" s="2" t="s">
        <v>189</v>
      </c>
    </row>
    <row r="59" spans="1:19" ht="21.6" customHeight="1" x14ac:dyDescent="0.25">
      <c r="A59" s="116" t="s">
        <v>5452</v>
      </c>
      <c r="B59" s="137" t="s">
        <v>191</v>
      </c>
      <c r="C59" s="134" t="s">
        <v>66</v>
      </c>
      <c r="D59" s="135" t="s">
        <v>110</v>
      </c>
      <c r="E59" s="136">
        <v>45017</v>
      </c>
      <c r="F59" s="136">
        <v>44927</v>
      </c>
      <c r="G59" s="180" t="s">
        <v>137</v>
      </c>
      <c r="H59" s="181">
        <v>44130</v>
      </c>
      <c r="I59" s="3">
        <v>8</v>
      </c>
      <c r="J59" s="3" t="s">
        <v>120</v>
      </c>
      <c r="K59" s="6" t="s">
        <v>106</v>
      </c>
      <c r="L59" s="6" t="s">
        <v>105</v>
      </c>
      <c r="M59" s="3" t="s">
        <v>125</v>
      </c>
      <c r="N59" s="3" t="s">
        <v>394</v>
      </c>
      <c r="O59" s="3" t="s">
        <v>395</v>
      </c>
      <c r="P59" s="2" t="s">
        <v>396</v>
      </c>
      <c r="Q59" s="2" t="s">
        <v>189</v>
      </c>
      <c r="R59" s="2"/>
      <c r="S59" s="2" t="s">
        <v>189</v>
      </c>
    </row>
    <row r="60" spans="1:19" ht="21.6" customHeight="1" x14ac:dyDescent="0.25">
      <c r="A60" s="116" t="s">
        <v>5453</v>
      </c>
      <c r="B60" s="137" t="s">
        <v>192</v>
      </c>
      <c r="C60" s="134" t="s">
        <v>67</v>
      </c>
      <c r="D60" s="135" t="s">
        <v>113</v>
      </c>
      <c r="E60" s="136">
        <v>43922</v>
      </c>
      <c r="F60" s="136">
        <v>45017</v>
      </c>
      <c r="G60" s="180" t="s">
        <v>138</v>
      </c>
      <c r="H60" s="181">
        <v>44678</v>
      </c>
      <c r="I60" s="3">
        <v>8</v>
      </c>
      <c r="J60" s="3" t="s">
        <v>107</v>
      </c>
      <c r="K60" s="6" t="s">
        <v>106</v>
      </c>
      <c r="L60" s="6" t="s">
        <v>105</v>
      </c>
      <c r="M60" s="3" t="s">
        <v>125</v>
      </c>
      <c r="N60" s="3" t="s">
        <v>397</v>
      </c>
      <c r="O60" s="3" t="s">
        <v>398</v>
      </c>
      <c r="P60" s="2" t="s">
        <v>399</v>
      </c>
      <c r="Q60" s="2" t="s">
        <v>189</v>
      </c>
      <c r="R60" s="2"/>
      <c r="S60" s="2" t="s">
        <v>189</v>
      </c>
    </row>
    <row r="61" spans="1:19" s="52" customFormat="1" ht="21.6" customHeight="1" x14ac:dyDescent="0.25">
      <c r="A61" s="116" t="s">
        <v>5454</v>
      </c>
      <c r="B61" s="162" t="s">
        <v>400</v>
      </c>
      <c r="C61" s="57" t="s">
        <v>68</v>
      </c>
      <c r="D61" s="58" t="s">
        <v>110</v>
      </c>
      <c r="E61" s="59">
        <v>44652</v>
      </c>
      <c r="F61" s="59">
        <v>45292</v>
      </c>
      <c r="G61" s="178" t="s">
        <v>135</v>
      </c>
      <c r="H61" s="181">
        <v>45369</v>
      </c>
      <c r="I61" s="49">
        <v>8</v>
      </c>
      <c r="J61" s="49" t="s">
        <v>103</v>
      </c>
      <c r="K61" s="51" t="s">
        <v>104</v>
      </c>
      <c r="L61" s="51" t="s">
        <v>105</v>
      </c>
      <c r="M61" s="49" t="s">
        <v>125</v>
      </c>
      <c r="N61" s="49" t="s">
        <v>401</v>
      </c>
      <c r="O61" s="49" t="s">
        <v>402</v>
      </c>
      <c r="P61" s="47" t="s">
        <v>403</v>
      </c>
      <c r="Q61" s="47" t="s">
        <v>193</v>
      </c>
      <c r="R61" s="47"/>
      <c r="S61" s="47" t="s">
        <v>193</v>
      </c>
    </row>
    <row r="62" spans="1:19" ht="21.6" customHeight="1" x14ac:dyDescent="0.25">
      <c r="A62" s="116" t="s">
        <v>5455</v>
      </c>
      <c r="B62" s="137" t="s">
        <v>194</v>
      </c>
      <c r="C62" s="134" t="s">
        <v>69</v>
      </c>
      <c r="D62" s="135" t="s">
        <v>113</v>
      </c>
      <c r="E62" s="136">
        <v>44652</v>
      </c>
      <c r="F62" s="136">
        <v>45292</v>
      </c>
      <c r="G62" s="180" t="s">
        <v>137</v>
      </c>
      <c r="H62" s="181">
        <v>43591</v>
      </c>
      <c r="I62" s="3">
        <v>8</v>
      </c>
      <c r="J62" s="3" t="s">
        <v>107</v>
      </c>
      <c r="K62" s="6" t="s">
        <v>104</v>
      </c>
      <c r="L62" s="6" t="s">
        <v>105</v>
      </c>
      <c r="M62" s="3" t="s">
        <v>125</v>
      </c>
      <c r="N62" s="3" t="s">
        <v>404</v>
      </c>
      <c r="O62" s="3" t="s">
        <v>405</v>
      </c>
      <c r="P62" s="2" t="s">
        <v>406</v>
      </c>
      <c r="Q62" s="2" t="s">
        <v>193</v>
      </c>
      <c r="R62" s="2"/>
      <c r="S62" s="2" t="s">
        <v>193</v>
      </c>
    </row>
    <row r="63" spans="1:19" ht="21.6" customHeight="1" x14ac:dyDescent="0.25">
      <c r="A63" s="116" t="s">
        <v>5456</v>
      </c>
      <c r="B63" s="137" t="s">
        <v>195</v>
      </c>
      <c r="C63" s="134" t="s">
        <v>70</v>
      </c>
      <c r="D63" s="135" t="s">
        <v>113</v>
      </c>
      <c r="E63" s="136">
        <v>44652</v>
      </c>
      <c r="F63" s="136">
        <v>45292</v>
      </c>
      <c r="G63" s="180" t="s">
        <v>134</v>
      </c>
      <c r="H63" s="181">
        <v>42732</v>
      </c>
      <c r="I63" s="3">
        <v>8</v>
      </c>
      <c r="J63" s="3" t="s">
        <v>107</v>
      </c>
      <c r="K63" s="6" t="s">
        <v>106</v>
      </c>
      <c r="L63" s="6" t="s">
        <v>105</v>
      </c>
      <c r="M63" s="3" t="s">
        <v>125</v>
      </c>
      <c r="N63" s="3" t="s">
        <v>407</v>
      </c>
      <c r="O63" s="3" t="s">
        <v>408</v>
      </c>
      <c r="P63" s="2" t="s">
        <v>409</v>
      </c>
      <c r="Q63" s="2" t="s">
        <v>193</v>
      </c>
      <c r="R63" s="2"/>
      <c r="S63" s="2" t="s">
        <v>193</v>
      </c>
    </row>
    <row r="64" spans="1:19" s="52" customFormat="1" ht="21.6" customHeight="1" x14ac:dyDescent="0.25">
      <c r="A64" s="116" t="s">
        <v>5457</v>
      </c>
      <c r="B64" s="162" t="s">
        <v>196</v>
      </c>
      <c r="C64" s="57" t="s">
        <v>71</v>
      </c>
      <c r="D64" s="58" t="s">
        <v>110</v>
      </c>
      <c r="E64" s="59">
        <v>45017</v>
      </c>
      <c r="F64" s="59">
        <v>45352</v>
      </c>
      <c r="G64" s="178" t="s">
        <v>135</v>
      </c>
      <c r="H64" s="179">
        <v>44747</v>
      </c>
      <c r="I64" s="49">
        <v>9</v>
      </c>
      <c r="J64" s="49" t="s">
        <v>107</v>
      </c>
      <c r="K64" s="51" t="s">
        <v>106</v>
      </c>
      <c r="L64" s="51" t="s">
        <v>105</v>
      </c>
      <c r="M64" s="49" t="s">
        <v>112</v>
      </c>
      <c r="N64" s="49" t="s">
        <v>410</v>
      </c>
      <c r="O64" s="49" t="s">
        <v>411</v>
      </c>
      <c r="P64" s="47" t="s">
        <v>412</v>
      </c>
      <c r="Q64" s="47" t="s">
        <v>197</v>
      </c>
      <c r="R64" s="47"/>
      <c r="S64" s="47" t="s">
        <v>197</v>
      </c>
    </row>
    <row r="65" spans="1:19" ht="21.6" customHeight="1" x14ac:dyDescent="0.25">
      <c r="A65" s="116" t="s">
        <v>5458</v>
      </c>
      <c r="B65" s="137" t="s">
        <v>187</v>
      </c>
      <c r="C65" s="134" t="s">
        <v>63</v>
      </c>
      <c r="D65" s="135" t="s">
        <v>113</v>
      </c>
      <c r="E65" s="136">
        <v>44652</v>
      </c>
      <c r="F65" s="136">
        <v>45413</v>
      </c>
      <c r="G65" s="180" t="s">
        <v>136</v>
      </c>
      <c r="H65" s="181">
        <v>45369</v>
      </c>
      <c r="I65" s="3">
        <v>8</v>
      </c>
      <c r="J65" s="49" t="s">
        <v>103</v>
      </c>
      <c r="K65" s="6" t="s">
        <v>106</v>
      </c>
      <c r="L65" s="6" t="s">
        <v>105</v>
      </c>
      <c r="M65" s="3" t="s">
        <v>125</v>
      </c>
      <c r="N65" s="3" t="s">
        <v>385</v>
      </c>
      <c r="O65" s="3" t="s">
        <v>386</v>
      </c>
      <c r="P65" s="2" t="s">
        <v>387</v>
      </c>
      <c r="Q65" s="2" t="s">
        <v>375</v>
      </c>
      <c r="R65" s="2"/>
      <c r="S65" s="2" t="s">
        <v>197</v>
      </c>
    </row>
    <row r="66" spans="1:19" ht="21.6" customHeight="1" x14ac:dyDescent="0.25">
      <c r="A66" s="116" t="s">
        <v>5459</v>
      </c>
      <c r="B66" s="137" t="s">
        <v>201</v>
      </c>
      <c r="C66" s="134" t="s">
        <v>75</v>
      </c>
      <c r="D66" s="135" t="s">
        <v>113</v>
      </c>
      <c r="E66" s="136">
        <v>44835</v>
      </c>
      <c r="F66" s="136">
        <v>45505</v>
      </c>
      <c r="G66" s="180" t="s">
        <v>134</v>
      </c>
      <c r="H66" s="181">
        <v>43118</v>
      </c>
      <c r="I66" s="3">
        <v>8</v>
      </c>
      <c r="J66" s="3" t="s">
        <v>107</v>
      </c>
      <c r="K66" s="6" t="s">
        <v>106</v>
      </c>
      <c r="L66" s="6" t="s">
        <v>105</v>
      </c>
      <c r="M66" s="3" t="s">
        <v>125</v>
      </c>
      <c r="N66" s="3" t="s">
        <v>422</v>
      </c>
      <c r="O66" s="3" t="s">
        <v>423</v>
      </c>
      <c r="P66" s="2" t="s">
        <v>424</v>
      </c>
      <c r="Q66" s="2" t="s">
        <v>197</v>
      </c>
      <c r="R66" s="2"/>
      <c r="S66" s="2" t="s">
        <v>197</v>
      </c>
    </row>
    <row r="67" spans="1:19" s="52" customFormat="1" ht="21.6" customHeight="1" x14ac:dyDescent="0.25">
      <c r="A67" s="116" t="s">
        <v>5460</v>
      </c>
      <c r="B67" s="162" t="s">
        <v>216</v>
      </c>
      <c r="C67" s="57" t="s">
        <v>87</v>
      </c>
      <c r="D67" s="58" t="s">
        <v>110</v>
      </c>
      <c r="E67" s="59">
        <v>44287</v>
      </c>
      <c r="F67" s="59">
        <v>45383</v>
      </c>
      <c r="G67" s="178" t="s">
        <v>135</v>
      </c>
      <c r="H67" s="181">
        <v>45369</v>
      </c>
      <c r="I67" s="49">
        <v>9</v>
      </c>
      <c r="J67" s="49" t="s">
        <v>107</v>
      </c>
      <c r="K67" s="51" t="s">
        <v>104</v>
      </c>
      <c r="L67" s="51" t="s">
        <v>105</v>
      </c>
      <c r="M67" s="49" t="s">
        <v>112</v>
      </c>
      <c r="N67" s="49" t="s">
        <v>460</v>
      </c>
      <c r="O67" s="49" t="s">
        <v>461</v>
      </c>
      <c r="P67" s="47" t="s">
        <v>462</v>
      </c>
      <c r="Q67" s="47" t="s">
        <v>428</v>
      </c>
      <c r="R67" s="47"/>
      <c r="S67" s="47" t="s">
        <v>428</v>
      </c>
    </row>
    <row r="68" spans="1:19" ht="21.6" customHeight="1" x14ac:dyDescent="0.25">
      <c r="A68" s="116" t="s">
        <v>5461</v>
      </c>
      <c r="B68" s="137" t="s">
        <v>203</v>
      </c>
      <c r="C68" s="134" t="s">
        <v>77</v>
      </c>
      <c r="D68" s="168" t="s">
        <v>110</v>
      </c>
      <c r="E68" s="169">
        <v>45383</v>
      </c>
      <c r="F68" s="136">
        <v>45261</v>
      </c>
      <c r="G68" s="180" t="s">
        <v>136</v>
      </c>
      <c r="H68" s="181">
        <v>44711</v>
      </c>
      <c r="I68" s="3">
        <v>8</v>
      </c>
      <c r="J68" s="3" t="s">
        <v>111</v>
      </c>
      <c r="K68" s="6" t="s">
        <v>106</v>
      </c>
      <c r="L68" s="6" t="s">
        <v>105</v>
      </c>
      <c r="M68" s="3" t="s">
        <v>125</v>
      </c>
      <c r="N68" s="3" t="s">
        <v>429</v>
      </c>
      <c r="O68" s="3" t="s">
        <v>430</v>
      </c>
      <c r="P68" s="2" t="s">
        <v>431</v>
      </c>
      <c r="Q68" s="2" t="s">
        <v>428</v>
      </c>
      <c r="R68" s="2"/>
      <c r="S68" s="2" t="s">
        <v>428</v>
      </c>
    </row>
    <row r="69" spans="1:19" ht="21.6" customHeight="1" x14ac:dyDescent="0.25">
      <c r="A69" s="116" t="s">
        <v>5462</v>
      </c>
      <c r="B69" s="137" t="s">
        <v>204</v>
      </c>
      <c r="C69" s="192" t="s">
        <v>78</v>
      </c>
      <c r="D69" s="135" t="s">
        <v>115</v>
      </c>
      <c r="E69" s="136">
        <v>44652</v>
      </c>
      <c r="F69" s="136">
        <v>45292</v>
      </c>
      <c r="G69" s="180" t="s">
        <v>137</v>
      </c>
      <c r="H69" s="181">
        <v>44130</v>
      </c>
      <c r="I69" s="3">
        <v>8</v>
      </c>
      <c r="J69" s="3" t="s">
        <v>120</v>
      </c>
      <c r="K69" s="6" t="s">
        <v>106</v>
      </c>
      <c r="L69" s="6" t="s">
        <v>105</v>
      </c>
      <c r="M69" s="3" t="s">
        <v>125</v>
      </c>
      <c r="N69" s="3" t="s">
        <v>432</v>
      </c>
      <c r="O69" s="3" t="s">
        <v>433</v>
      </c>
      <c r="P69" s="2" t="s">
        <v>434</v>
      </c>
      <c r="Q69" s="2" t="s">
        <v>428</v>
      </c>
      <c r="R69" s="2"/>
      <c r="S69" s="2" t="s">
        <v>428</v>
      </c>
    </row>
    <row r="70" spans="1:19" ht="21.6" customHeight="1" x14ac:dyDescent="0.25">
      <c r="A70" s="116" t="s">
        <v>5463</v>
      </c>
      <c r="B70" s="137" t="s">
        <v>206</v>
      </c>
      <c r="C70" s="134" t="s">
        <v>80</v>
      </c>
      <c r="D70" s="135" t="s">
        <v>110</v>
      </c>
      <c r="E70" s="136">
        <v>45017</v>
      </c>
      <c r="F70" s="136">
        <v>45566</v>
      </c>
      <c r="G70" s="180" t="s">
        <v>134</v>
      </c>
      <c r="H70" s="181">
        <v>44351</v>
      </c>
      <c r="I70" s="3">
        <v>8</v>
      </c>
      <c r="J70" s="3" t="s">
        <v>107</v>
      </c>
      <c r="K70" s="6" t="s">
        <v>106</v>
      </c>
      <c r="L70" s="6" t="s">
        <v>105</v>
      </c>
      <c r="M70" s="3" t="s">
        <v>125</v>
      </c>
      <c r="N70" s="3" t="s">
        <v>438</v>
      </c>
      <c r="O70" s="3" t="s">
        <v>439</v>
      </c>
      <c r="P70" s="2" t="s">
        <v>440</v>
      </c>
      <c r="Q70" s="2" t="s">
        <v>428</v>
      </c>
      <c r="R70" s="2"/>
      <c r="S70" s="2" t="s">
        <v>428</v>
      </c>
    </row>
    <row r="71" spans="1:19" s="52" customFormat="1" ht="21.6" customHeight="1" x14ac:dyDescent="0.25">
      <c r="A71" s="116" t="s">
        <v>5464</v>
      </c>
      <c r="B71" s="162" t="s">
        <v>207</v>
      </c>
      <c r="C71" s="57" t="s">
        <v>20</v>
      </c>
      <c r="D71" s="58" t="s">
        <v>115</v>
      </c>
      <c r="E71" s="59">
        <v>44652</v>
      </c>
      <c r="F71" s="59">
        <v>45292</v>
      </c>
      <c r="G71" s="178" t="s">
        <v>135</v>
      </c>
      <c r="H71" s="179">
        <v>44816</v>
      </c>
      <c r="I71" s="49">
        <v>9</v>
      </c>
      <c r="J71" s="49" t="s">
        <v>120</v>
      </c>
      <c r="K71" s="51" t="s">
        <v>104</v>
      </c>
      <c r="L71" s="51" t="s">
        <v>105</v>
      </c>
      <c r="M71" s="49" t="s">
        <v>112</v>
      </c>
      <c r="N71" s="49" t="s">
        <v>441</v>
      </c>
      <c r="O71" s="49" t="s">
        <v>442</v>
      </c>
      <c r="P71" s="47" t="s">
        <v>443</v>
      </c>
      <c r="Q71" s="47" t="s">
        <v>208</v>
      </c>
      <c r="R71" s="47"/>
      <c r="S71" s="47" t="s">
        <v>208</v>
      </c>
    </row>
    <row r="72" spans="1:19" ht="21.6" customHeight="1" x14ac:dyDescent="0.25">
      <c r="A72" s="116" t="s">
        <v>5465</v>
      </c>
      <c r="B72" s="137" t="s">
        <v>209</v>
      </c>
      <c r="C72" s="134" t="s">
        <v>81</v>
      </c>
      <c r="D72" s="135" t="s">
        <v>115</v>
      </c>
      <c r="E72" s="136">
        <v>44287</v>
      </c>
      <c r="F72" s="136">
        <v>45292</v>
      </c>
      <c r="G72" s="180" t="s">
        <v>136</v>
      </c>
      <c r="H72" s="181">
        <v>44470</v>
      </c>
      <c r="I72" s="3">
        <v>8</v>
      </c>
      <c r="J72" s="3" t="s">
        <v>107</v>
      </c>
      <c r="K72" s="6" t="s">
        <v>104</v>
      </c>
      <c r="L72" s="6" t="s">
        <v>105</v>
      </c>
      <c r="M72" s="3" t="s">
        <v>125</v>
      </c>
      <c r="N72" s="3" t="s">
        <v>444</v>
      </c>
      <c r="O72" s="3" t="s">
        <v>445</v>
      </c>
      <c r="P72" s="2" t="s">
        <v>446</v>
      </c>
      <c r="Q72" s="2" t="s">
        <v>208</v>
      </c>
      <c r="R72" s="2"/>
      <c r="S72" s="2" t="s">
        <v>208</v>
      </c>
    </row>
    <row r="73" spans="1:19" ht="21.6" customHeight="1" x14ac:dyDescent="0.25">
      <c r="A73" s="116" t="s">
        <v>5466</v>
      </c>
      <c r="B73" s="137" t="s">
        <v>210</v>
      </c>
      <c r="C73" s="134" t="s">
        <v>82</v>
      </c>
      <c r="D73" s="135" t="s">
        <v>113</v>
      </c>
      <c r="E73" s="136">
        <v>41913</v>
      </c>
      <c r="F73" s="136">
        <v>45352</v>
      </c>
      <c r="G73" s="180" t="s">
        <v>138</v>
      </c>
      <c r="H73" s="181">
        <v>44711</v>
      </c>
      <c r="I73" s="3">
        <v>8</v>
      </c>
      <c r="J73" s="3" t="s">
        <v>107</v>
      </c>
      <c r="K73" s="6" t="s">
        <v>106</v>
      </c>
      <c r="L73" s="6" t="s">
        <v>105</v>
      </c>
      <c r="M73" s="3" t="s">
        <v>125</v>
      </c>
      <c r="N73" s="3" t="s">
        <v>447</v>
      </c>
      <c r="O73" s="3" t="s">
        <v>448</v>
      </c>
      <c r="P73" s="2" t="s">
        <v>449</v>
      </c>
      <c r="Q73" s="2" t="s">
        <v>208</v>
      </c>
      <c r="R73" s="2"/>
      <c r="S73" s="2" t="s">
        <v>208</v>
      </c>
    </row>
    <row r="74" spans="1:19" ht="21.6" customHeight="1" x14ac:dyDescent="0.25">
      <c r="A74" s="116" t="s">
        <v>5467</v>
      </c>
      <c r="B74" s="137" t="s">
        <v>2305</v>
      </c>
      <c r="C74" s="134" t="s">
        <v>2306</v>
      </c>
      <c r="D74" s="135" t="s">
        <v>113</v>
      </c>
      <c r="E74" s="136">
        <v>41730</v>
      </c>
      <c r="F74" s="136">
        <v>44986</v>
      </c>
      <c r="G74" s="180" t="s">
        <v>137</v>
      </c>
      <c r="H74" s="181">
        <v>45369</v>
      </c>
      <c r="I74" s="3">
        <v>8</v>
      </c>
      <c r="J74" s="3" t="s">
        <v>107</v>
      </c>
      <c r="K74" s="6" t="s">
        <v>106</v>
      </c>
      <c r="L74" s="6" t="s">
        <v>105</v>
      </c>
      <c r="M74" s="3" t="s">
        <v>125</v>
      </c>
      <c r="N74" s="3" t="s">
        <v>2308</v>
      </c>
      <c r="O74" s="3" t="s">
        <v>2309</v>
      </c>
      <c r="P74" s="2" t="s">
        <v>2310</v>
      </c>
      <c r="Q74" s="2" t="s">
        <v>208</v>
      </c>
      <c r="R74" s="2"/>
      <c r="S74" s="2" t="s">
        <v>208</v>
      </c>
    </row>
    <row r="75" spans="1:19" s="52" customFormat="1" ht="21.6" customHeight="1" x14ac:dyDescent="0.25">
      <c r="A75" s="116" t="s">
        <v>5468</v>
      </c>
      <c r="B75" s="162" t="s">
        <v>211</v>
      </c>
      <c r="C75" s="57" t="s">
        <v>83</v>
      </c>
      <c r="D75" s="58" t="s">
        <v>110</v>
      </c>
      <c r="E75" s="59">
        <v>45200</v>
      </c>
      <c r="F75" s="59">
        <v>45292</v>
      </c>
      <c r="G75" s="178" t="s">
        <v>135</v>
      </c>
      <c r="H75" s="179">
        <v>44747</v>
      </c>
      <c r="I75" s="49">
        <v>9</v>
      </c>
      <c r="J75" s="49" t="s">
        <v>120</v>
      </c>
      <c r="K75" s="51" t="s">
        <v>104</v>
      </c>
      <c r="L75" s="51" t="s">
        <v>105</v>
      </c>
      <c r="M75" s="49" t="s">
        <v>112</v>
      </c>
      <c r="N75" s="49" t="s">
        <v>450</v>
      </c>
      <c r="O75" s="49" t="s">
        <v>451</v>
      </c>
      <c r="P75" s="47" t="s">
        <v>452</v>
      </c>
      <c r="Q75" s="47" t="s">
        <v>212</v>
      </c>
      <c r="R75" s="47"/>
      <c r="S75" s="47" t="s">
        <v>212</v>
      </c>
    </row>
    <row r="76" spans="1:19" ht="21.6" customHeight="1" x14ac:dyDescent="0.25">
      <c r="A76" s="116" t="s">
        <v>5469</v>
      </c>
      <c r="B76" s="137" t="s">
        <v>213</v>
      </c>
      <c r="C76" s="134" t="s">
        <v>84</v>
      </c>
      <c r="D76" s="135" t="s">
        <v>113</v>
      </c>
      <c r="E76" s="136">
        <v>42461</v>
      </c>
      <c r="F76" s="136">
        <v>45292</v>
      </c>
      <c r="G76" s="180" t="s">
        <v>136</v>
      </c>
      <c r="H76" s="181">
        <v>43707</v>
      </c>
      <c r="I76" s="3">
        <v>8</v>
      </c>
      <c r="J76" s="3" t="s">
        <v>107</v>
      </c>
      <c r="K76" s="6" t="s">
        <v>106</v>
      </c>
      <c r="L76" s="6" t="s">
        <v>105</v>
      </c>
      <c r="M76" s="3" t="s">
        <v>125</v>
      </c>
      <c r="N76" s="3" t="s">
        <v>453</v>
      </c>
      <c r="O76" s="3" t="s">
        <v>454</v>
      </c>
      <c r="P76" s="2" t="s">
        <v>455</v>
      </c>
      <c r="Q76" s="2" t="s">
        <v>212</v>
      </c>
      <c r="R76" s="2"/>
      <c r="S76" s="2" t="s">
        <v>212</v>
      </c>
    </row>
    <row r="77" spans="1:19" ht="21.6" customHeight="1" x14ac:dyDescent="0.25">
      <c r="A77" s="116" t="s">
        <v>5470</v>
      </c>
      <c r="B77" s="137" t="s">
        <v>215</v>
      </c>
      <c r="C77" s="134" t="s">
        <v>86</v>
      </c>
      <c r="D77" s="168" t="s">
        <v>110</v>
      </c>
      <c r="E77" s="169">
        <v>45383</v>
      </c>
      <c r="F77" s="136">
        <v>45292</v>
      </c>
      <c r="G77" s="180" t="s">
        <v>138</v>
      </c>
      <c r="H77" s="181">
        <v>44351</v>
      </c>
      <c r="I77" s="3">
        <v>8</v>
      </c>
      <c r="J77" s="3" t="s">
        <v>107</v>
      </c>
      <c r="K77" s="6" t="s">
        <v>106</v>
      </c>
      <c r="L77" s="6" t="s">
        <v>105</v>
      </c>
      <c r="M77" s="3" t="s">
        <v>125</v>
      </c>
      <c r="N77" s="3" t="s">
        <v>458</v>
      </c>
      <c r="O77" s="3" t="s">
        <v>238</v>
      </c>
      <c r="P77" s="2" t="s">
        <v>459</v>
      </c>
      <c r="Q77" s="2" t="s">
        <v>212</v>
      </c>
      <c r="R77" s="2"/>
      <c r="S77" s="2" t="s">
        <v>212</v>
      </c>
    </row>
    <row r="78" spans="1:19" s="52" customFormat="1" ht="21.6" customHeight="1" x14ac:dyDescent="0.25">
      <c r="A78" s="116" t="s">
        <v>5471</v>
      </c>
      <c r="B78" s="162" t="s">
        <v>4551</v>
      </c>
      <c r="C78" s="57" t="s">
        <v>4552</v>
      </c>
      <c r="D78" s="58" t="s">
        <v>113</v>
      </c>
      <c r="E78" s="59">
        <v>44105</v>
      </c>
      <c r="F78" s="59">
        <v>44621</v>
      </c>
      <c r="G78" s="178" t="s">
        <v>135</v>
      </c>
      <c r="H78" s="179">
        <v>45369</v>
      </c>
      <c r="I78" s="49">
        <v>9</v>
      </c>
      <c r="J78" s="49" t="s">
        <v>107</v>
      </c>
      <c r="K78" s="51" t="s">
        <v>106</v>
      </c>
      <c r="L78" s="51" t="s">
        <v>105</v>
      </c>
      <c r="M78" s="49" t="s">
        <v>112</v>
      </c>
      <c r="N78" s="49" t="s">
        <v>4553</v>
      </c>
      <c r="O78" s="49">
        <v>81363124175</v>
      </c>
      <c r="P78" s="47" t="s">
        <v>4554</v>
      </c>
      <c r="Q78" s="47" t="s">
        <v>463</v>
      </c>
      <c r="R78" s="47"/>
      <c r="S78" s="47" t="s">
        <v>463</v>
      </c>
    </row>
    <row r="79" spans="1:19" ht="21.6" customHeight="1" x14ac:dyDescent="0.25">
      <c r="A79" s="116" t="s">
        <v>5472</v>
      </c>
      <c r="B79" s="137" t="s">
        <v>217</v>
      </c>
      <c r="C79" s="134" t="s">
        <v>88</v>
      </c>
      <c r="D79" s="135" t="s">
        <v>110</v>
      </c>
      <c r="E79" s="136">
        <v>43556</v>
      </c>
      <c r="F79" s="136">
        <v>45352</v>
      </c>
      <c r="G79" s="180" t="s">
        <v>136</v>
      </c>
      <c r="H79" s="181">
        <v>44231</v>
      </c>
      <c r="I79" s="3">
        <v>8</v>
      </c>
      <c r="J79" s="3" t="s">
        <v>118</v>
      </c>
      <c r="K79" s="6" t="s">
        <v>106</v>
      </c>
      <c r="L79" s="6" t="s">
        <v>105</v>
      </c>
      <c r="M79" s="3" t="s">
        <v>125</v>
      </c>
      <c r="N79" s="3" t="s">
        <v>464</v>
      </c>
      <c r="O79" s="3" t="s">
        <v>465</v>
      </c>
      <c r="P79" s="2" t="s">
        <v>466</v>
      </c>
      <c r="Q79" s="2" t="s">
        <v>463</v>
      </c>
      <c r="R79" s="2"/>
      <c r="S79" s="2" t="s">
        <v>463</v>
      </c>
    </row>
    <row r="80" spans="1:19" ht="21.6" customHeight="1" x14ac:dyDescent="0.25">
      <c r="A80" s="116" t="s">
        <v>5473</v>
      </c>
      <c r="B80" s="137" t="s">
        <v>218</v>
      </c>
      <c r="C80" s="134" t="s">
        <v>89</v>
      </c>
      <c r="D80" s="135" t="s">
        <v>115</v>
      </c>
      <c r="E80" s="136">
        <v>44470</v>
      </c>
      <c r="F80" s="136">
        <v>45292</v>
      </c>
      <c r="G80" s="180" t="s">
        <v>138</v>
      </c>
      <c r="H80" s="181">
        <v>44105</v>
      </c>
      <c r="I80" s="3">
        <v>8</v>
      </c>
      <c r="J80" s="3" t="s">
        <v>120</v>
      </c>
      <c r="K80" s="6" t="s">
        <v>104</v>
      </c>
      <c r="L80" s="6" t="s">
        <v>105</v>
      </c>
      <c r="M80" s="3" t="s">
        <v>125</v>
      </c>
      <c r="N80" s="3" t="s">
        <v>467</v>
      </c>
      <c r="O80" s="3" t="s">
        <v>468</v>
      </c>
      <c r="P80" s="2" t="s">
        <v>469</v>
      </c>
      <c r="Q80" s="2" t="s">
        <v>463</v>
      </c>
      <c r="R80" s="2"/>
      <c r="S80" s="2" t="s">
        <v>463</v>
      </c>
    </row>
    <row r="81" spans="1:19" ht="21.6" customHeight="1" x14ac:dyDescent="0.25">
      <c r="A81" s="116" t="s">
        <v>5474</v>
      </c>
      <c r="B81" s="137" t="s">
        <v>219</v>
      </c>
      <c r="C81" s="134" t="s">
        <v>90</v>
      </c>
      <c r="D81" s="135" t="s">
        <v>110</v>
      </c>
      <c r="E81" s="136">
        <v>42461</v>
      </c>
      <c r="F81" s="136">
        <v>45231</v>
      </c>
      <c r="G81" s="180" t="s">
        <v>134</v>
      </c>
      <c r="H81" s="181">
        <v>42732</v>
      </c>
      <c r="I81" s="3">
        <v>8</v>
      </c>
      <c r="J81" s="3" t="s">
        <v>118</v>
      </c>
      <c r="K81" s="6" t="s">
        <v>106</v>
      </c>
      <c r="L81" s="6" t="s">
        <v>105</v>
      </c>
      <c r="M81" s="3" t="s">
        <v>125</v>
      </c>
      <c r="N81" s="3" t="s">
        <v>470</v>
      </c>
      <c r="O81" s="3" t="s">
        <v>471</v>
      </c>
      <c r="P81" s="2" t="s">
        <v>472</v>
      </c>
      <c r="Q81" s="2" t="s">
        <v>463</v>
      </c>
      <c r="R81" s="2"/>
      <c r="S81" s="2" t="s">
        <v>463</v>
      </c>
    </row>
    <row r="82" spans="1:19" s="52" customFormat="1" ht="21.6" customHeight="1" x14ac:dyDescent="0.25">
      <c r="A82" s="116" t="s">
        <v>5475</v>
      </c>
      <c r="B82" s="162" t="s">
        <v>222</v>
      </c>
      <c r="C82" s="57" t="s">
        <v>92</v>
      </c>
      <c r="D82" s="58" t="s">
        <v>115</v>
      </c>
      <c r="E82" s="59">
        <v>44652</v>
      </c>
      <c r="F82" s="59">
        <v>44927</v>
      </c>
      <c r="G82" s="178" t="s">
        <v>136</v>
      </c>
      <c r="H82" s="179">
        <v>44351</v>
      </c>
      <c r="I82" s="49">
        <v>8</v>
      </c>
      <c r="J82" s="49" t="s">
        <v>120</v>
      </c>
      <c r="K82" s="51" t="s">
        <v>104</v>
      </c>
      <c r="L82" s="51" t="s">
        <v>105</v>
      </c>
      <c r="M82" s="49" t="s">
        <v>125</v>
      </c>
      <c r="N82" s="49" t="s">
        <v>476</v>
      </c>
      <c r="O82" s="49" t="s">
        <v>477</v>
      </c>
      <c r="P82" s="47" t="s">
        <v>478</v>
      </c>
      <c r="Q82" s="47" t="s">
        <v>221</v>
      </c>
      <c r="R82" s="47"/>
      <c r="S82" s="47" t="s">
        <v>221</v>
      </c>
    </row>
    <row r="83" spans="1:19" ht="21.6" customHeight="1" x14ac:dyDescent="0.25">
      <c r="A83" s="116" t="s">
        <v>5476</v>
      </c>
      <c r="B83" s="137" t="s">
        <v>223</v>
      </c>
      <c r="C83" s="134" t="s">
        <v>93</v>
      </c>
      <c r="D83" s="135" t="s">
        <v>113</v>
      </c>
      <c r="E83" s="136">
        <v>42826</v>
      </c>
      <c r="F83" s="136">
        <v>44927</v>
      </c>
      <c r="G83" s="180" t="s">
        <v>137</v>
      </c>
      <c r="H83" s="181">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137" t="s">
        <v>224</v>
      </c>
      <c r="C84" s="134" t="s">
        <v>94</v>
      </c>
      <c r="D84" s="135" t="s">
        <v>115</v>
      </c>
      <c r="E84" s="136">
        <v>44287</v>
      </c>
      <c r="F84" s="136">
        <v>44927</v>
      </c>
      <c r="G84" s="180" t="s">
        <v>138</v>
      </c>
      <c r="H84" s="181">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162" t="s">
        <v>226</v>
      </c>
      <c r="C85" s="57" t="s">
        <v>100</v>
      </c>
      <c r="D85" s="58" t="s">
        <v>110</v>
      </c>
      <c r="E85" s="59">
        <v>44835</v>
      </c>
      <c r="F85" s="59">
        <v>45536</v>
      </c>
      <c r="G85" s="178" t="s">
        <v>135</v>
      </c>
      <c r="H85" s="179">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137" t="s">
        <v>228</v>
      </c>
      <c r="C86" s="134" t="s">
        <v>96</v>
      </c>
      <c r="D86" s="135" t="s">
        <v>110</v>
      </c>
      <c r="E86" s="136">
        <v>45017</v>
      </c>
      <c r="F86" s="136">
        <v>45292</v>
      </c>
      <c r="G86" s="180" t="s">
        <v>136</v>
      </c>
      <c r="H86" s="181">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137" t="s">
        <v>229</v>
      </c>
      <c r="C87" s="134" t="s">
        <v>97</v>
      </c>
      <c r="D87" s="135" t="s">
        <v>110</v>
      </c>
      <c r="E87" s="136">
        <v>44287</v>
      </c>
      <c r="F87" s="136">
        <v>45566</v>
      </c>
      <c r="G87" s="180" t="s">
        <v>137</v>
      </c>
      <c r="H87" s="181">
        <v>42732</v>
      </c>
      <c r="I87" s="3">
        <v>8</v>
      </c>
      <c r="J87" s="3" t="s">
        <v>107</v>
      </c>
      <c r="K87" s="6" t="s">
        <v>104</v>
      </c>
      <c r="L87" s="6" t="s">
        <v>105</v>
      </c>
      <c r="M87" s="3" t="s">
        <v>125</v>
      </c>
      <c r="N87" s="3" t="s">
        <v>491</v>
      </c>
      <c r="O87" s="3" t="s">
        <v>492</v>
      </c>
      <c r="P87" s="2" t="s">
        <v>493</v>
      </c>
      <c r="Q87" s="2" t="s">
        <v>227</v>
      </c>
      <c r="R87" s="2"/>
      <c r="S87" s="2" t="s">
        <v>227</v>
      </c>
    </row>
    <row r="88" spans="1:19" ht="21.6" customHeight="1" x14ac:dyDescent="0.25">
      <c r="A88" s="116" t="s">
        <v>5481</v>
      </c>
      <c r="B88" s="163" t="s">
        <v>497</v>
      </c>
      <c r="C88" s="195" t="s">
        <v>99</v>
      </c>
      <c r="D88" s="139" t="s">
        <v>115</v>
      </c>
      <c r="E88" s="140">
        <v>44287</v>
      </c>
      <c r="F88" s="140">
        <v>45352</v>
      </c>
      <c r="G88" s="183" t="s">
        <v>134</v>
      </c>
      <c r="H88" s="184">
        <v>44567</v>
      </c>
      <c r="I88" s="36">
        <v>8</v>
      </c>
      <c r="J88" s="36" t="s">
        <v>103</v>
      </c>
      <c r="K88" s="40" t="s">
        <v>106</v>
      </c>
      <c r="L88" s="40" t="s">
        <v>105</v>
      </c>
      <c r="M88" s="36" t="s">
        <v>125</v>
      </c>
      <c r="N88" s="36" t="s">
        <v>498</v>
      </c>
      <c r="O88" s="36" t="s">
        <v>499</v>
      </c>
      <c r="P88" s="34" t="s">
        <v>500</v>
      </c>
      <c r="Q88" s="34" t="s">
        <v>227</v>
      </c>
      <c r="R88" s="34"/>
      <c r="S88" s="34" t="s">
        <v>227</v>
      </c>
    </row>
    <row r="90" spans="1:19" s="64" customFormat="1" ht="15.75" x14ac:dyDescent="0.25">
      <c r="A90" s="62" t="s">
        <v>5380</v>
      </c>
      <c r="B90" s="141" t="s">
        <v>5381</v>
      </c>
      <c r="C90" s="142"/>
      <c r="D90" s="142"/>
      <c r="E90" s="143"/>
      <c r="F90" s="144"/>
      <c r="G90" s="142"/>
      <c r="H90" s="144"/>
      <c r="M90" s="68"/>
      <c r="N90" s="68"/>
    </row>
    <row r="91" spans="1:19" s="64" customFormat="1" ht="15.75" x14ac:dyDescent="0.25">
      <c r="A91" s="62" t="s">
        <v>5383</v>
      </c>
      <c r="B91" s="141" t="s">
        <v>5384</v>
      </c>
      <c r="C91" s="142"/>
      <c r="D91" s="142"/>
      <c r="E91" s="142">
        <v>1</v>
      </c>
      <c r="F91" s="144"/>
      <c r="G91" s="145"/>
      <c r="H91" s="144"/>
      <c r="R91" s="67" t="s">
        <v>5495</v>
      </c>
    </row>
    <row r="92" spans="1:19" s="64" customFormat="1" ht="15.75" x14ac:dyDescent="0.25">
      <c r="A92" s="62" t="s">
        <v>5383</v>
      </c>
      <c r="B92" s="141" t="s">
        <v>5386</v>
      </c>
      <c r="C92" s="142"/>
      <c r="D92" s="142"/>
      <c r="E92" s="142">
        <v>1</v>
      </c>
      <c r="F92" s="144"/>
      <c r="G92" s="142"/>
      <c r="H92" s="144"/>
      <c r="R92" s="70" t="s">
        <v>5385</v>
      </c>
    </row>
    <row r="93" spans="1:19" s="64" customFormat="1" ht="15.75" x14ac:dyDescent="0.25">
      <c r="A93" s="62" t="s">
        <v>5383</v>
      </c>
      <c r="B93" s="141" t="s">
        <v>5387</v>
      </c>
      <c r="C93" s="141" t="s">
        <v>5388</v>
      </c>
      <c r="D93" s="146">
        <v>5</v>
      </c>
      <c r="E93" s="147">
        <f>SUM(D93:D94)</f>
        <v>22</v>
      </c>
      <c r="F93" s="144"/>
      <c r="G93" s="142"/>
      <c r="H93" s="144"/>
      <c r="N93" s="64" t="s">
        <v>5383</v>
      </c>
      <c r="R93" s="70"/>
    </row>
    <row r="94" spans="1:19" s="64" customFormat="1" ht="15.75" x14ac:dyDescent="0.25">
      <c r="A94" s="62" t="s">
        <v>5383</v>
      </c>
      <c r="B94" s="141"/>
      <c r="C94" s="141" t="s">
        <v>5389</v>
      </c>
      <c r="D94" s="148">
        <v>17</v>
      </c>
      <c r="E94" s="143"/>
      <c r="F94" s="144"/>
      <c r="G94" s="142"/>
      <c r="H94" s="144"/>
      <c r="R94" s="70"/>
    </row>
    <row r="95" spans="1:19" s="64" customFormat="1" ht="15.75" x14ac:dyDescent="0.25">
      <c r="A95" s="62" t="s">
        <v>5383</v>
      </c>
      <c r="B95" s="141"/>
      <c r="C95" s="142"/>
      <c r="D95" s="142"/>
      <c r="E95" s="143"/>
      <c r="F95" s="144"/>
      <c r="G95" s="142"/>
      <c r="H95" s="144"/>
      <c r="R95" s="73" t="s">
        <v>5390</v>
      </c>
    </row>
    <row r="96" spans="1:19" s="64" customFormat="1" ht="15.75" x14ac:dyDescent="0.25">
      <c r="A96" s="70"/>
      <c r="B96" s="141" t="s">
        <v>5392</v>
      </c>
      <c r="C96" s="141" t="s">
        <v>5393</v>
      </c>
      <c r="D96" s="142">
        <v>2</v>
      </c>
      <c r="E96" s="147">
        <f>SUM(D96:D97)</f>
        <v>50</v>
      </c>
      <c r="F96" s="144"/>
      <c r="G96" s="142"/>
      <c r="H96" s="144"/>
      <c r="R96" s="70" t="s">
        <v>5391</v>
      </c>
    </row>
    <row r="97" spans="1:8" s="66" customFormat="1" ht="16.5" x14ac:dyDescent="0.25">
      <c r="A97" s="70"/>
      <c r="B97" s="141"/>
      <c r="C97" s="149" t="s">
        <v>5394</v>
      </c>
      <c r="D97" s="150">
        <v>48</v>
      </c>
      <c r="E97" s="151" t="s">
        <v>5383</v>
      </c>
      <c r="F97" s="144"/>
      <c r="G97" s="142"/>
      <c r="H97" s="144"/>
    </row>
    <row r="98" spans="1:8" s="66" customFormat="1" ht="15.75" x14ac:dyDescent="0.25">
      <c r="A98" s="70"/>
      <c r="B98" s="141"/>
      <c r="C98" s="144"/>
      <c r="D98" s="142"/>
      <c r="E98" s="143"/>
      <c r="F98" s="144"/>
      <c r="G98" s="142"/>
      <c r="H98" s="144"/>
    </row>
    <row r="99" spans="1:8" s="66" customFormat="1" ht="15.75" x14ac:dyDescent="0.25">
      <c r="A99" s="70"/>
      <c r="B99" s="141" t="s">
        <v>5395</v>
      </c>
      <c r="C99" s="142"/>
      <c r="D99" s="150"/>
      <c r="E99" s="152">
        <f>SUM(E91:E96)</f>
        <v>74</v>
      </c>
      <c r="F99" s="144"/>
      <c r="G99" s="142"/>
      <c r="H99" s="144"/>
    </row>
    <row r="100" spans="1:8" s="66" customFormat="1" ht="15.75" x14ac:dyDescent="0.25">
      <c r="A100" s="70"/>
      <c r="B100" s="141" t="s">
        <v>5396</v>
      </c>
      <c r="C100" s="142"/>
      <c r="D100" s="142"/>
      <c r="E100" s="153">
        <v>6</v>
      </c>
      <c r="F100" s="144"/>
      <c r="G100" s="142"/>
      <c r="H100" s="144"/>
    </row>
    <row r="101" spans="1:8" s="66" customFormat="1" ht="15.75" x14ac:dyDescent="0.25">
      <c r="A101" s="70"/>
      <c r="B101" s="141" t="s">
        <v>5494</v>
      </c>
      <c r="C101" s="142"/>
      <c r="D101" s="142"/>
      <c r="E101" s="153">
        <v>1</v>
      </c>
      <c r="F101" s="144"/>
      <c r="G101" s="142"/>
      <c r="H101" s="144"/>
    </row>
    <row r="102" spans="1:8" s="66" customFormat="1" ht="16.5" thickBot="1" x14ac:dyDescent="0.3">
      <c r="A102" s="70"/>
      <c r="B102" s="141" t="s">
        <v>5397</v>
      </c>
      <c r="C102" s="142"/>
      <c r="D102" s="154"/>
      <c r="E102" s="155">
        <f>E99+E100+E101</f>
        <v>81</v>
      </c>
      <c r="F102" s="144"/>
      <c r="G102" s="142"/>
      <c r="H102" s="144"/>
    </row>
    <row r="103" spans="1:8" ht="15.75" thickTop="1" x14ac:dyDescent="0.25"/>
    <row r="110" spans="1:8" x14ac:dyDescent="0.25">
      <c r="B110" s="164"/>
      <c r="C110" s="156"/>
    </row>
  </sheetData>
  <dataConsolidate/>
  <mergeCells count="16">
    <mergeCell ref="P6:P7"/>
    <mergeCell ref="Q6:Q7"/>
    <mergeCell ref="R6:R7"/>
    <mergeCell ref="S6:S7"/>
    <mergeCell ref="J6:J7"/>
    <mergeCell ref="K6:K7"/>
    <mergeCell ref="L6:L7"/>
    <mergeCell ref="M6:M7"/>
    <mergeCell ref="N6:N7"/>
    <mergeCell ref="O6:O7"/>
    <mergeCell ref="I6:I7"/>
    <mergeCell ref="A6:A7"/>
    <mergeCell ref="B6:B7"/>
    <mergeCell ref="C6:C7"/>
    <mergeCell ref="D6:E6"/>
    <mergeCell ref="G6:H6"/>
  </mergeCells>
  <conditionalFormatting sqref="N9:S10 N12:S13 Q11 S11 R56:S56 N58:S60 N56:P56 Q78:S78 N45:S47 Q44:S44 Q57:S57 N75:S77 Q14 S14 N33:S43 N50:S55 N62:S73 N25:S31 Q74:S74 N79:S88 N15:S23">
    <cfRule type="cellIs" dxfId="64" priority="18" stopIfTrue="1" operator="equal">
      <formula>"Pensiun"</formula>
    </cfRule>
  </conditionalFormatting>
  <conditionalFormatting sqref="N11:P11 R11">
    <cfRule type="cellIs" dxfId="63" priority="17" stopIfTrue="1" operator="equal">
      <formula>"Pensiun"</formula>
    </cfRule>
  </conditionalFormatting>
  <conditionalFormatting sqref="N24:P24">
    <cfRule type="cellIs" dxfId="62" priority="16" stopIfTrue="1" operator="equal">
      <formula>"Pensiun"</formula>
    </cfRule>
  </conditionalFormatting>
  <conditionalFormatting sqref="N49:P49">
    <cfRule type="cellIs" dxfId="61" priority="15" stopIfTrue="1" operator="equal">
      <formula>"Pensiun"</formula>
    </cfRule>
  </conditionalFormatting>
  <conditionalFormatting sqref="N48:P48">
    <cfRule type="cellIs" dxfId="60" priority="14" stopIfTrue="1" operator="equal">
      <formula>"Pensiun"</formula>
    </cfRule>
  </conditionalFormatting>
  <conditionalFormatting sqref="N32:P32">
    <cfRule type="cellIs" dxfId="59" priority="13" stopIfTrue="1" operator="equal">
      <formula>"Pensiun"</formula>
    </cfRule>
  </conditionalFormatting>
  <conditionalFormatting sqref="N61:S61">
    <cfRule type="cellIs" dxfId="58" priority="12" stopIfTrue="1" operator="equal">
      <formula>"Pensiun"</formula>
    </cfRule>
  </conditionalFormatting>
  <conditionalFormatting sqref="N78:P78">
    <cfRule type="cellIs" dxfId="57" priority="11" stopIfTrue="1" operator="equal">
      <formula>"Pensiun"</formula>
    </cfRule>
  </conditionalFormatting>
  <conditionalFormatting sqref="N57:P57">
    <cfRule type="cellIs" dxfId="56" priority="9" stopIfTrue="1" operator="equal">
      <formula>"Pensiun"</formula>
    </cfRule>
  </conditionalFormatting>
  <conditionalFormatting sqref="N44:P44">
    <cfRule type="cellIs" dxfId="55" priority="8" stopIfTrue="1" operator="equal">
      <formula>"Pensiun"</formula>
    </cfRule>
  </conditionalFormatting>
  <conditionalFormatting sqref="N74:P74">
    <cfRule type="cellIs" dxfId="54" priority="7" stopIfTrue="1" operator="equal">
      <formula>"Pensiun"</formula>
    </cfRule>
  </conditionalFormatting>
  <conditionalFormatting sqref="N14:P14">
    <cfRule type="cellIs" dxfId="53" priority="6" stopIfTrue="1" operator="equal">
      <formula>"Pensiun"</formula>
    </cfRule>
  </conditionalFormatting>
  <conditionalFormatting sqref="Q24:S24">
    <cfRule type="cellIs" dxfId="52" priority="5" stopIfTrue="1" operator="equal">
      <formula>"Pensiun"</formula>
    </cfRule>
  </conditionalFormatting>
  <conditionalFormatting sqref="Q32:S32">
    <cfRule type="cellIs" dxfId="51" priority="4" stopIfTrue="1" operator="equal">
      <formula>"Pensiun"</formula>
    </cfRule>
  </conditionalFormatting>
  <conditionalFormatting sqref="Q48:S48">
    <cfRule type="cellIs" dxfId="50" priority="3" stopIfTrue="1" operator="equal">
      <formula>"Pensiun"</formula>
    </cfRule>
  </conditionalFormatting>
  <conditionalFormatting sqref="Q49:S49">
    <cfRule type="cellIs" dxfId="49" priority="2" stopIfTrue="1" operator="equal">
      <formula>"Pensiun"</formula>
    </cfRule>
  </conditionalFormatting>
  <conditionalFormatting sqref="Q56">
    <cfRule type="cellIs" dxfId="48" priority="1" stopIfTrue="1" operator="equal">
      <formula>"Pensiun"</formula>
    </cfRule>
  </conditionalFormatting>
  <dataValidations disablePrompts="1" count="2">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1"/>
  <headerFooter>
    <oddFooter xml:space="preserve">&amp;R&amp;10Page &amp;P of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zoomScale="85" zoomScaleNormal="85" zoomScaleSheetLayoutView="85" workbookViewId="0">
      <selection activeCell="B22" sqref="B22"/>
    </sheetView>
  </sheetViews>
  <sheetFormatPr defaultColWidth="9.140625" defaultRowHeight="15" x14ac:dyDescent="0.25"/>
  <cols>
    <col min="1" max="1" width="6.28515625" style="108" customWidth="1"/>
    <col min="2" max="2" width="36.42578125" style="159" customWidth="1"/>
    <col min="3" max="3" width="20.42578125" style="130" customWidth="1"/>
    <col min="4" max="4" width="6.85546875" style="130" customWidth="1"/>
    <col min="5" max="5" width="9.5703125" style="130" customWidth="1"/>
    <col min="6" max="6" width="10.5703125" style="130" customWidth="1"/>
    <col min="7" max="7" width="51.7109375" style="159" customWidth="1"/>
    <col min="8" max="8" width="10.28515625" style="176"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hidden="1" customWidth="1"/>
    <col min="15" max="15" width="15.7109375" style="10" hidden="1" customWidth="1"/>
    <col min="16" max="16" width="30" style="10" hidden="1" customWidth="1"/>
    <col min="17" max="17" width="39.42578125" style="10" customWidth="1"/>
    <col min="18" max="18" width="29.5703125" style="10" customWidth="1"/>
    <col min="19" max="19" width="37.28515625" style="10" customWidth="1"/>
    <col min="20" max="16384" width="9.140625" style="10"/>
  </cols>
  <sheetData>
    <row r="1" spans="1:19" ht="15.75" x14ac:dyDescent="0.25">
      <c r="A1" s="102" t="s">
        <v>15</v>
      </c>
      <c r="B1" s="157"/>
      <c r="C1" s="129"/>
      <c r="D1" s="129"/>
      <c r="E1" s="129"/>
      <c r="F1" s="129"/>
      <c r="G1" s="157"/>
      <c r="H1" s="157"/>
      <c r="I1" s="12"/>
      <c r="J1" s="12"/>
      <c r="K1" s="12"/>
      <c r="L1" s="12"/>
      <c r="M1" s="12"/>
      <c r="N1" s="12"/>
      <c r="O1" s="12"/>
      <c r="P1" s="12"/>
      <c r="Q1" s="12"/>
      <c r="R1" s="12"/>
      <c r="S1" s="12"/>
    </row>
    <row r="2" spans="1:19" ht="15.75" x14ac:dyDescent="0.25">
      <c r="A2" s="102" t="s">
        <v>16</v>
      </c>
      <c r="B2" s="157"/>
      <c r="C2" s="129"/>
      <c r="D2" s="129"/>
      <c r="E2" s="129"/>
      <c r="F2" s="129"/>
      <c r="G2" s="157"/>
      <c r="H2" s="157"/>
      <c r="I2" s="12"/>
      <c r="J2" s="12"/>
      <c r="K2" s="12"/>
      <c r="L2" s="12"/>
      <c r="M2" s="12"/>
      <c r="N2" s="12"/>
      <c r="O2" s="12"/>
      <c r="P2" s="12"/>
      <c r="Q2" s="12"/>
      <c r="R2" s="12"/>
      <c r="S2" s="12"/>
    </row>
    <row r="3" spans="1:19" ht="15.75" x14ac:dyDescent="0.25">
      <c r="A3" s="102" t="s">
        <v>5486</v>
      </c>
      <c r="B3" s="158"/>
      <c r="C3" s="129"/>
      <c r="D3" s="129"/>
      <c r="E3" s="129"/>
      <c r="F3" s="129"/>
      <c r="G3" s="157"/>
      <c r="H3" s="157"/>
      <c r="I3" s="12"/>
      <c r="J3" s="12"/>
      <c r="K3" s="12"/>
      <c r="L3" s="12"/>
      <c r="M3" s="12"/>
      <c r="N3" s="12"/>
      <c r="O3" s="12"/>
      <c r="P3" s="12"/>
      <c r="Q3" s="12"/>
      <c r="R3" s="12"/>
      <c r="S3" s="12"/>
    </row>
    <row r="4" spans="1:19" s="14" customFormat="1" x14ac:dyDescent="0.25">
      <c r="A4" s="103"/>
      <c r="B4" s="159"/>
      <c r="C4" s="131"/>
      <c r="D4" s="131"/>
      <c r="E4" s="131"/>
      <c r="F4" s="131"/>
      <c r="G4" s="160"/>
      <c r="H4" s="176"/>
      <c r="I4" s="16"/>
      <c r="J4" s="15"/>
      <c r="K4" s="15"/>
      <c r="L4" s="15"/>
      <c r="M4" s="15"/>
      <c r="N4" s="15"/>
      <c r="O4" s="15"/>
      <c r="P4" s="15"/>
      <c r="Q4" s="15"/>
      <c r="R4" s="15"/>
      <c r="S4" s="15"/>
    </row>
    <row r="5" spans="1:19" s="14" customFormat="1" x14ac:dyDescent="0.25">
      <c r="A5" s="103"/>
      <c r="B5" s="160"/>
      <c r="C5" s="131"/>
      <c r="D5" s="131"/>
      <c r="E5" s="131"/>
      <c r="F5" s="131"/>
      <c r="G5" s="160"/>
      <c r="H5" s="160"/>
      <c r="I5" s="15"/>
      <c r="J5" s="15"/>
      <c r="K5" s="15"/>
      <c r="L5" s="15"/>
      <c r="M5" s="15"/>
      <c r="N5" s="15"/>
      <c r="O5" s="15"/>
      <c r="P5" s="15"/>
      <c r="Q5" s="15"/>
      <c r="R5" s="15"/>
      <c r="S5" s="15"/>
    </row>
    <row r="6" spans="1:19" ht="15" customHeight="1" x14ac:dyDescent="0.25">
      <c r="A6" s="262" t="s">
        <v>10</v>
      </c>
      <c r="B6" s="267" t="s">
        <v>3</v>
      </c>
      <c r="C6" s="269" t="s">
        <v>0</v>
      </c>
      <c r="D6" s="271" t="s">
        <v>5</v>
      </c>
      <c r="E6" s="272"/>
      <c r="F6" s="132" t="s">
        <v>2</v>
      </c>
      <c r="G6" s="273" t="s">
        <v>11</v>
      </c>
      <c r="H6" s="273"/>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8"/>
      <c r="C7" s="270"/>
      <c r="D7" s="132" t="s">
        <v>4</v>
      </c>
      <c r="E7" s="132" t="s">
        <v>12</v>
      </c>
      <c r="F7" s="132" t="s">
        <v>1</v>
      </c>
      <c r="G7" s="177" t="s">
        <v>6</v>
      </c>
      <c r="H7" s="177" t="s">
        <v>1</v>
      </c>
      <c r="I7" s="266"/>
      <c r="J7" s="266"/>
      <c r="K7" s="266"/>
      <c r="L7" s="266"/>
      <c r="M7" s="266"/>
      <c r="N7" s="266"/>
      <c r="O7" s="266"/>
      <c r="P7" s="266"/>
      <c r="Q7" s="275"/>
      <c r="R7" s="276"/>
      <c r="S7" s="266"/>
    </row>
    <row r="8" spans="1:19" x14ac:dyDescent="0.25">
      <c r="A8" s="104">
        <v>1</v>
      </c>
      <c r="B8" s="161">
        <v>2</v>
      </c>
      <c r="C8" s="133">
        <v>3</v>
      </c>
      <c r="D8" s="133">
        <v>4</v>
      </c>
      <c r="E8" s="133">
        <v>5</v>
      </c>
      <c r="F8" s="133">
        <v>6</v>
      </c>
      <c r="G8" s="161">
        <v>7</v>
      </c>
      <c r="H8" s="161">
        <v>8</v>
      </c>
      <c r="I8" s="18"/>
      <c r="J8" s="18">
        <v>9</v>
      </c>
      <c r="K8" s="18">
        <v>10</v>
      </c>
      <c r="L8" s="18">
        <v>11</v>
      </c>
      <c r="M8" s="18">
        <v>12</v>
      </c>
      <c r="N8" s="18"/>
      <c r="O8" s="18"/>
      <c r="P8" s="18"/>
      <c r="Q8" s="18"/>
      <c r="R8" s="18"/>
      <c r="S8" s="18">
        <v>13</v>
      </c>
    </row>
    <row r="9" spans="1:19" s="61" customFormat="1" ht="21.6" customHeight="1" x14ac:dyDescent="0.25">
      <c r="A9" s="116" t="s">
        <v>5402</v>
      </c>
      <c r="B9" s="162" t="s">
        <v>139</v>
      </c>
      <c r="C9" s="57" t="s">
        <v>21</v>
      </c>
      <c r="D9" s="58" t="s">
        <v>108</v>
      </c>
      <c r="E9" s="59">
        <v>45017</v>
      </c>
      <c r="F9" s="59">
        <v>44927</v>
      </c>
      <c r="G9" s="178" t="s">
        <v>129</v>
      </c>
      <c r="H9" s="179">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137" t="s">
        <v>141</v>
      </c>
      <c r="C10" s="134" t="s">
        <v>22</v>
      </c>
      <c r="D10" s="135" t="s">
        <v>110</v>
      </c>
      <c r="E10" s="136">
        <v>44105</v>
      </c>
      <c r="F10" s="136">
        <v>44986</v>
      </c>
      <c r="G10" s="180" t="s">
        <v>130</v>
      </c>
      <c r="H10" s="181">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37" t="s">
        <v>5484</v>
      </c>
      <c r="C11" s="134" t="s">
        <v>33</v>
      </c>
      <c r="D11" s="135" t="s">
        <v>115</v>
      </c>
      <c r="E11" s="136">
        <v>44835</v>
      </c>
      <c r="F11" s="136">
        <v>44927</v>
      </c>
      <c r="G11" s="180" t="s">
        <v>4680</v>
      </c>
      <c r="H11" s="181">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137" t="s">
        <v>142</v>
      </c>
      <c r="C12" s="134" t="s">
        <v>23</v>
      </c>
      <c r="D12" s="168" t="s">
        <v>113</v>
      </c>
      <c r="E12" s="169">
        <v>45383</v>
      </c>
      <c r="F12" s="136">
        <v>44866</v>
      </c>
      <c r="G12" s="180" t="s">
        <v>131</v>
      </c>
      <c r="H12" s="181">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137" t="s">
        <v>143</v>
      </c>
      <c r="C13" s="134" t="s">
        <v>24</v>
      </c>
      <c r="D13" s="135" t="s">
        <v>113</v>
      </c>
      <c r="E13" s="136">
        <v>44652</v>
      </c>
      <c r="F13" s="136">
        <v>45292</v>
      </c>
      <c r="G13" s="180" t="s">
        <v>132</v>
      </c>
      <c r="H13" s="181">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37" t="s">
        <v>4699</v>
      </c>
      <c r="C14" s="134" t="s">
        <v>4700</v>
      </c>
      <c r="D14" s="135" t="s">
        <v>113</v>
      </c>
      <c r="E14" s="136">
        <v>40452</v>
      </c>
      <c r="F14" s="136">
        <v>44621</v>
      </c>
      <c r="G14" s="182" t="s">
        <v>134</v>
      </c>
      <c r="H14" s="181">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137" t="s">
        <v>144</v>
      </c>
      <c r="C15" s="134" t="s">
        <v>25</v>
      </c>
      <c r="D15" s="135" t="s">
        <v>122</v>
      </c>
      <c r="E15" s="136">
        <v>43191</v>
      </c>
      <c r="F15" s="136">
        <v>44621</v>
      </c>
      <c r="G15" s="180" t="s">
        <v>133</v>
      </c>
      <c r="H15" s="181">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137" t="s">
        <v>145</v>
      </c>
      <c r="C16" s="134" t="s">
        <v>26</v>
      </c>
      <c r="D16" s="135" t="s">
        <v>115</v>
      </c>
      <c r="E16" s="136">
        <v>44652</v>
      </c>
      <c r="F16" s="136">
        <v>44774</v>
      </c>
      <c r="G16" s="180" t="s">
        <v>123</v>
      </c>
      <c r="H16" s="181">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137" t="s">
        <v>146</v>
      </c>
      <c r="C17" s="134" t="s">
        <v>27</v>
      </c>
      <c r="D17" s="135" t="s">
        <v>110</v>
      </c>
      <c r="E17" s="136">
        <v>45017</v>
      </c>
      <c r="F17" s="136">
        <v>45292</v>
      </c>
      <c r="G17" s="180" t="s">
        <v>126</v>
      </c>
      <c r="H17" s="181">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137" t="s">
        <v>147</v>
      </c>
      <c r="C18" s="134" t="s">
        <v>28</v>
      </c>
      <c r="D18" s="135" t="s">
        <v>116</v>
      </c>
      <c r="E18" s="136">
        <v>44835</v>
      </c>
      <c r="F18" s="136">
        <v>44927</v>
      </c>
      <c r="G18" s="180" t="s">
        <v>121</v>
      </c>
      <c r="H18" s="181">
        <v>44277</v>
      </c>
      <c r="I18" s="3">
        <v>7</v>
      </c>
      <c r="J18" s="3" t="s">
        <v>120</v>
      </c>
      <c r="K18" s="6" t="s">
        <v>106</v>
      </c>
      <c r="L18" s="6" t="s">
        <v>105</v>
      </c>
      <c r="M18" s="3" t="s">
        <v>114</v>
      </c>
      <c r="N18" s="3" t="s">
        <v>260</v>
      </c>
      <c r="O18" s="3" t="s">
        <v>261</v>
      </c>
      <c r="P18" s="2" t="s">
        <v>262</v>
      </c>
      <c r="Q18" s="187" t="s">
        <v>140</v>
      </c>
      <c r="R18" s="187" t="s">
        <v>502</v>
      </c>
      <c r="S18" s="2" t="s">
        <v>140</v>
      </c>
    </row>
    <row r="19" spans="1:19" ht="21.6" customHeight="1" x14ac:dyDescent="0.25">
      <c r="A19" s="116" t="s">
        <v>5412</v>
      </c>
      <c r="B19" s="137" t="s">
        <v>148</v>
      </c>
      <c r="C19" s="134" t="s">
        <v>29</v>
      </c>
      <c r="D19" s="135" t="s">
        <v>116</v>
      </c>
      <c r="E19" s="136">
        <v>45017</v>
      </c>
      <c r="F19" s="136">
        <v>44835</v>
      </c>
      <c r="G19" s="180" t="s">
        <v>127</v>
      </c>
      <c r="H19" s="181">
        <v>44277</v>
      </c>
      <c r="I19" s="3">
        <v>5</v>
      </c>
      <c r="J19" s="3" t="s">
        <v>118</v>
      </c>
      <c r="K19" s="6" t="s">
        <v>106</v>
      </c>
      <c r="L19" s="6" t="s">
        <v>105</v>
      </c>
      <c r="M19" s="3" t="s">
        <v>114</v>
      </c>
      <c r="N19" s="3" t="s">
        <v>263</v>
      </c>
      <c r="O19" s="3" t="s">
        <v>264</v>
      </c>
      <c r="P19" s="2" t="s">
        <v>265</v>
      </c>
      <c r="Q19" s="187" t="s">
        <v>140</v>
      </c>
      <c r="R19" s="187" t="s">
        <v>501</v>
      </c>
      <c r="S19" s="2" t="s">
        <v>140</v>
      </c>
    </row>
    <row r="20" spans="1:19" ht="21.6" customHeight="1" x14ac:dyDescent="0.25">
      <c r="A20" s="116" t="s">
        <v>5413</v>
      </c>
      <c r="B20" s="137" t="s">
        <v>149</v>
      </c>
      <c r="C20" s="134" t="s">
        <v>30</v>
      </c>
      <c r="D20" s="135" t="s">
        <v>116</v>
      </c>
      <c r="E20" s="136">
        <v>45017</v>
      </c>
      <c r="F20" s="136">
        <v>44835</v>
      </c>
      <c r="G20" s="180" t="s">
        <v>117</v>
      </c>
      <c r="H20" s="181">
        <v>44608</v>
      </c>
      <c r="I20" s="3">
        <v>5</v>
      </c>
      <c r="J20" s="3" t="s">
        <v>118</v>
      </c>
      <c r="K20" s="6" t="s">
        <v>106</v>
      </c>
      <c r="L20" s="6" t="s">
        <v>105</v>
      </c>
      <c r="M20" s="3" t="s">
        <v>114</v>
      </c>
      <c r="N20" s="3" t="s">
        <v>266</v>
      </c>
      <c r="O20" s="3" t="s">
        <v>267</v>
      </c>
      <c r="P20" s="2" t="s">
        <v>268</v>
      </c>
      <c r="Q20" s="187" t="s">
        <v>140</v>
      </c>
      <c r="R20" s="188" t="s">
        <v>501</v>
      </c>
      <c r="S20" s="2" t="s">
        <v>140</v>
      </c>
    </row>
    <row r="21" spans="1:19" ht="21.6" customHeight="1" x14ac:dyDescent="0.25">
      <c r="A21" s="116" t="s">
        <v>5414</v>
      </c>
      <c r="B21" s="137" t="s">
        <v>269</v>
      </c>
      <c r="C21" s="134" t="s">
        <v>31</v>
      </c>
      <c r="D21" s="135" t="s">
        <v>116</v>
      </c>
      <c r="E21" s="136">
        <v>45017</v>
      </c>
      <c r="F21" s="136">
        <v>45292</v>
      </c>
      <c r="G21" s="180" t="s">
        <v>117</v>
      </c>
      <c r="H21" s="181">
        <v>44608</v>
      </c>
      <c r="I21" s="3">
        <v>5</v>
      </c>
      <c r="J21" s="3" t="s">
        <v>107</v>
      </c>
      <c r="K21" s="6" t="s">
        <v>106</v>
      </c>
      <c r="L21" s="6" t="s">
        <v>105</v>
      </c>
      <c r="M21" s="3" t="s">
        <v>114</v>
      </c>
      <c r="N21" s="3" t="s">
        <v>270</v>
      </c>
      <c r="O21" s="3" t="s">
        <v>271</v>
      </c>
      <c r="P21" s="2" t="s">
        <v>272</v>
      </c>
      <c r="Q21" s="187" t="s">
        <v>140</v>
      </c>
      <c r="R21" s="189" t="s">
        <v>237</v>
      </c>
      <c r="S21" s="2" t="s">
        <v>140</v>
      </c>
    </row>
    <row r="22" spans="1:19" ht="21.6" customHeight="1" x14ac:dyDescent="0.25">
      <c r="A22" s="116" t="s">
        <v>5415</v>
      </c>
      <c r="B22" s="137" t="s">
        <v>225</v>
      </c>
      <c r="C22" s="134" t="s">
        <v>95</v>
      </c>
      <c r="D22" s="168" t="s">
        <v>582</v>
      </c>
      <c r="E22" s="169">
        <v>45383</v>
      </c>
      <c r="F22" s="136">
        <v>44986</v>
      </c>
      <c r="G22" s="180" t="s">
        <v>117</v>
      </c>
      <c r="H22" s="181">
        <v>44928</v>
      </c>
      <c r="I22" s="3">
        <v>5</v>
      </c>
      <c r="J22" s="3" t="s">
        <v>118</v>
      </c>
      <c r="K22" s="6" t="s">
        <v>104</v>
      </c>
      <c r="L22" s="6" t="s">
        <v>105</v>
      </c>
      <c r="M22" s="3" t="s">
        <v>114</v>
      </c>
      <c r="N22" s="3" t="s">
        <v>273</v>
      </c>
      <c r="O22" s="3" t="s">
        <v>274</v>
      </c>
      <c r="P22" s="2" t="s">
        <v>275</v>
      </c>
      <c r="Q22" s="187" t="s">
        <v>140</v>
      </c>
      <c r="R22" s="190" t="s">
        <v>501</v>
      </c>
      <c r="S22" s="2" t="s">
        <v>140</v>
      </c>
    </row>
    <row r="23" spans="1:19" s="52" customFormat="1" ht="21.6" customHeight="1" x14ac:dyDescent="0.25">
      <c r="A23" s="116" t="s">
        <v>5416</v>
      </c>
      <c r="B23" s="162" t="s">
        <v>220</v>
      </c>
      <c r="C23" s="57" t="s">
        <v>91</v>
      </c>
      <c r="D23" s="185" t="s">
        <v>113</v>
      </c>
      <c r="E23" s="186">
        <v>45383</v>
      </c>
      <c r="F23" s="59">
        <v>45292</v>
      </c>
      <c r="G23" s="178" t="s">
        <v>135</v>
      </c>
      <c r="H23" s="181">
        <v>45369</v>
      </c>
      <c r="I23" s="49">
        <v>9</v>
      </c>
      <c r="J23" s="49" t="s">
        <v>107</v>
      </c>
      <c r="K23" s="51" t="s">
        <v>104</v>
      </c>
      <c r="L23" s="51" t="s">
        <v>105</v>
      </c>
      <c r="M23" s="49" t="s">
        <v>112</v>
      </c>
      <c r="N23" s="49" t="s">
        <v>473</v>
      </c>
      <c r="O23" s="49" t="s">
        <v>474</v>
      </c>
      <c r="P23" s="47" t="s">
        <v>475</v>
      </c>
      <c r="Q23" s="47" t="s">
        <v>279</v>
      </c>
      <c r="R23" s="47"/>
      <c r="S23" s="47" t="s">
        <v>279</v>
      </c>
    </row>
    <row r="24" spans="1:19" ht="21.6" customHeight="1" x14ac:dyDescent="0.25">
      <c r="A24" s="116" t="s">
        <v>5417</v>
      </c>
      <c r="B24" s="137" t="s">
        <v>152</v>
      </c>
      <c r="C24" s="134" t="s">
        <v>34</v>
      </c>
      <c r="D24" s="135" t="s">
        <v>110</v>
      </c>
      <c r="E24" s="4">
        <v>44287</v>
      </c>
      <c r="F24" s="136">
        <v>44986</v>
      </c>
      <c r="G24" s="180" t="s">
        <v>137</v>
      </c>
      <c r="H24" s="181">
        <v>44816</v>
      </c>
      <c r="I24" s="3">
        <v>8</v>
      </c>
      <c r="J24" s="3" t="s">
        <v>107</v>
      </c>
      <c r="K24" s="6" t="s">
        <v>104</v>
      </c>
      <c r="L24" s="6" t="s">
        <v>105</v>
      </c>
      <c r="M24" s="3" t="s">
        <v>125</v>
      </c>
      <c r="N24" s="3" t="s">
        <v>283</v>
      </c>
      <c r="O24" s="3" t="s">
        <v>284</v>
      </c>
      <c r="P24" s="2" t="s">
        <v>285</v>
      </c>
      <c r="Q24" s="2" t="s">
        <v>279</v>
      </c>
      <c r="R24" s="2"/>
      <c r="S24" s="2" t="s">
        <v>279</v>
      </c>
    </row>
    <row r="25" spans="1:19" ht="21.6" customHeight="1" x14ac:dyDescent="0.25">
      <c r="A25" s="116" t="s">
        <v>5418</v>
      </c>
      <c r="B25" s="137" t="s">
        <v>153</v>
      </c>
      <c r="C25" s="134" t="s">
        <v>18</v>
      </c>
      <c r="D25" s="135" t="s">
        <v>115</v>
      </c>
      <c r="E25" s="136">
        <v>44835</v>
      </c>
      <c r="F25" s="136">
        <v>45292</v>
      </c>
      <c r="G25" s="180" t="s">
        <v>134</v>
      </c>
      <c r="H25" s="181">
        <v>44816</v>
      </c>
      <c r="I25" s="3">
        <v>8</v>
      </c>
      <c r="J25" s="3" t="s">
        <v>107</v>
      </c>
      <c r="K25" s="6" t="s">
        <v>106</v>
      </c>
      <c r="L25" s="6" t="s">
        <v>105</v>
      </c>
      <c r="M25" s="3" t="s">
        <v>125</v>
      </c>
      <c r="N25" s="3" t="s">
        <v>286</v>
      </c>
      <c r="O25" s="3" t="s">
        <v>287</v>
      </c>
      <c r="P25" s="2" t="s">
        <v>288</v>
      </c>
      <c r="Q25" s="2" t="s">
        <v>279</v>
      </c>
      <c r="R25" s="2"/>
      <c r="S25" s="2" t="s">
        <v>279</v>
      </c>
    </row>
    <row r="26" spans="1:19" s="52" customFormat="1" ht="21.6" customHeight="1" x14ac:dyDescent="0.25">
      <c r="A26" s="116" t="s">
        <v>5419</v>
      </c>
      <c r="B26" s="162" t="s">
        <v>154</v>
      </c>
      <c r="C26" s="57" t="s">
        <v>35</v>
      </c>
      <c r="D26" s="58" t="s">
        <v>110</v>
      </c>
      <c r="E26" s="59">
        <v>44287</v>
      </c>
      <c r="F26" s="59">
        <v>44593</v>
      </c>
      <c r="G26" s="178" t="s">
        <v>135</v>
      </c>
      <c r="H26" s="179">
        <v>44747</v>
      </c>
      <c r="I26" s="49">
        <v>9</v>
      </c>
      <c r="J26" s="49" t="s">
        <v>103</v>
      </c>
      <c r="K26" s="51" t="s">
        <v>104</v>
      </c>
      <c r="L26" s="51" t="s">
        <v>105</v>
      </c>
      <c r="M26" s="49" t="s">
        <v>112</v>
      </c>
      <c r="N26" s="49" t="s">
        <v>289</v>
      </c>
      <c r="O26" s="49" t="s">
        <v>290</v>
      </c>
      <c r="P26" s="47" t="s">
        <v>291</v>
      </c>
      <c r="Q26" s="47" t="s">
        <v>155</v>
      </c>
      <c r="R26" s="47"/>
      <c r="S26" s="47" t="s">
        <v>155</v>
      </c>
    </row>
    <row r="27" spans="1:19" ht="21.6" customHeight="1" x14ac:dyDescent="0.25">
      <c r="A27" s="116" t="s">
        <v>5420</v>
      </c>
      <c r="B27" s="137" t="s">
        <v>214</v>
      </c>
      <c r="C27" s="134" t="s">
        <v>85</v>
      </c>
      <c r="D27" s="135" t="s">
        <v>115</v>
      </c>
      <c r="E27" s="136">
        <v>44652</v>
      </c>
      <c r="F27" s="136">
        <v>44927</v>
      </c>
      <c r="G27" s="180" t="s">
        <v>136</v>
      </c>
      <c r="H27" s="181">
        <v>45369</v>
      </c>
      <c r="I27" s="3">
        <v>8</v>
      </c>
      <c r="J27" s="3" t="s">
        <v>107</v>
      </c>
      <c r="K27" s="6" t="s">
        <v>106</v>
      </c>
      <c r="L27" s="6" t="s">
        <v>105</v>
      </c>
      <c r="M27" s="3" t="s">
        <v>125</v>
      </c>
      <c r="N27" s="3" t="s">
        <v>456</v>
      </c>
      <c r="O27" s="3" t="s">
        <v>454</v>
      </c>
      <c r="P27" s="2" t="s">
        <v>457</v>
      </c>
      <c r="Q27" s="2" t="s">
        <v>155</v>
      </c>
      <c r="R27" s="2"/>
      <c r="S27" s="2" t="s">
        <v>155</v>
      </c>
    </row>
    <row r="28" spans="1:19" ht="21.6" customHeight="1" x14ac:dyDescent="0.25">
      <c r="A28" s="116" t="s">
        <v>5421</v>
      </c>
      <c r="B28" s="137" t="s">
        <v>157</v>
      </c>
      <c r="C28" s="134" t="s">
        <v>38</v>
      </c>
      <c r="D28" s="135" t="s">
        <v>110</v>
      </c>
      <c r="E28" s="136">
        <v>41730</v>
      </c>
      <c r="F28" s="136">
        <v>44986</v>
      </c>
      <c r="G28" s="180" t="s">
        <v>138</v>
      </c>
      <c r="H28" s="181">
        <v>42732</v>
      </c>
      <c r="I28" s="3">
        <v>8</v>
      </c>
      <c r="J28" s="3" t="s">
        <v>118</v>
      </c>
      <c r="K28" s="6" t="s">
        <v>106</v>
      </c>
      <c r="L28" s="6" t="s">
        <v>105</v>
      </c>
      <c r="M28" s="3" t="s">
        <v>125</v>
      </c>
      <c r="N28" s="3" t="s">
        <v>295</v>
      </c>
      <c r="O28" s="3" t="s">
        <v>296</v>
      </c>
      <c r="P28" s="2" t="s">
        <v>297</v>
      </c>
      <c r="Q28" s="2" t="s">
        <v>155</v>
      </c>
      <c r="R28" s="2"/>
      <c r="S28" s="2" t="s">
        <v>155</v>
      </c>
    </row>
    <row r="29" spans="1:19" ht="21.6" customHeight="1" x14ac:dyDescent="0.25">
      <c r="A29" s="116" t="s">
        <v>5422</v>
      </c>
      <c r="B29" s="137" t="s">
        <v>158</v>
      </c>
      <c r="C29" s="134" t="s">
        <v>37</v>
      </c>
      <c r="D29" s="135" t="s">
        <v>110</v>
      </c>
      <c r="E29" s="136">
        <v>42095</v>
      </c>
      <c r="F29" s="136">
        <v>44621</v>
      </c>
      <c r="G29" s="180" t="s">
        <v>134</v>
      </c>
      <c r="H29" s="181">
        <v>44130</v>
      </c>
      <c r="I29" s="3">
        <v>8</v>
      </c>
      <c r="J29" s="3" t="s">
        <v>118</v>
      </c>
      <c r="K29" s="6" t="s">
        <v>106</v>
      </c>
      <c r="L29" s="6" t="s">
        <v>105</v>
      </c>
      <c r="M29" s="3" t="s">
        <v>125</v>
      </c>
      <c r="N29" s="3" t="s">
        <v>298</v>
      </c>
      <c r="O29" s="3" t="s">
        <v>299</v>
      </c>
      <c r="P29" s="2" t="s">
        <v>300</v>
      </c>
      <c r="Q29" s="2" t="s">
        <v>155</v>
      </c>
      <c r="R29" s="2"/>
      <c r="S29" s="2" t="s">
        <v>155</v>
      </c>
    </row>
    <row r="30" spans="1:19" ht="21.6" customHeight="1" x14ac:dyDescent="0.25">
      <c r="A30" s="116" t="s">
        <v>5423</v>
      </c>
      <c r="B30" s="137" t="s">
        <v>159</v>
      </c>
      <c r="C30" s="134" t="s">
        <v>39</v>
      </c>
      <c r="D30" s="135" t="s">
        <v>119</v>
      </c>
      <c r="E30" s="136">
        <v>44835</v>
      </c>
      <c r="F30" s="136">
        <v>45292</v>
      </c>
      <c r="G30" s="180" t="s">
        <v>117</v>
      </c>
      <c r="H30" s="181">
        <v>44277</v>
      </c>
      <c r="I30" s="3">
        <v>5</v>
      </c>
      <c r="J30" s="3" t="s">
        <v>118</v>
      </c>
      <c r="K30" s="6" t="s">
        <v>104</v>
      </c>
      <c r="L30" s="6" t="s">
        <v>105</v>
      </c>
      <c r="M30" s="3" t="s">
        <v>114</v>
      </c>
      <c r="N30" s="3" t="s">
        <v>301</v>
      </c>
      <c r="O30" s="3" t="s">
        <v>302</v>
      </c>
      <c r="P30" s="2" t="s">
        <v>303</v>
      </c>
      <c r="Q30" s="187" t="s">
        <v>155</v>
      </c>
      <c r="R30" s="187" t="s">
        <v>501</v>
      </c>
      <c r="S30" s="2" t="s">
        <v>155</v>
      </c>
    </row>
    <row r="31" spans="1:19" s="52" customFormat="1" ht="21.6" customHeight="1" x14ac:dyDescent="0.25">
      <c r="A31" s="116" t="s">
        <v>5424</v>
      </c>
      <c r="B31" s="162" t="s">
        <v>173</v>
      </c>
      <c r="C31" s="57" t="s">
        <v>52</v>
      </c>
      <c r="D31" s="168" t="s">
        <v>113</v>
      </c>
      <c r="E31" s="169">
        <v>45383</v>
      </c>
      <c r="F31" s="59">
        <v>45047</v>
      </c>
      <c r="G31" s="178" t="s">
        <v>135</v>
      </c>
      <c r="H31" s="181">
        <v>45369</v>
      </c>
      <c r="I31" s="49">
        <v>9</v>
      </c>
      <c r="J31" s="49" t="s">
        <v>103</v>
      </c>
      <c r="K31" s="51" t="s">
        <v>104</v>
      </c>
      <c r="L31" s="51" t="s">
        <v>105</v>
      </c>
      <c r="M31" s="49" t="s">
        <v>112</v>
      </c>
      <c r="N31" s="49" t="s">
        <v>345</v>
      </c>
      <c r="O31" s="49" t="s">
        <v>346</v>
      </c>
      <c r="P31" s="47" t="s">
        <v>347</v>
      </c>
      <c r="Q31" s="47" t="s">
        <v>307</v>
      </c>
      <c r="R31" s="47"/>
      <c r="S31" s="47" t="s">
        <v>307</v>
      </c>
    </row>
    <row r="32" spans="1:19" ht="21.6" customHeight="1" x14ac:dyDescent="0.25">
      <c r="A32" s="116" t="s">
        <v>5425</v>
      </c>
      <c r="B32" s="137" t="s">
        <v>161</v>
      </c>
      <c r="C32" s="134" t="s">
        <v>41</v>
      </c>
      <c r="D32" s="135" t="s">
        <v>115</v>
      </c>
      <c r="E32" s="136">
        <v>44470</v>
      </c>
      <c r="F32" s="136">
        <v>45292</v>
      </c>
      <c r="G32" s="180" t="s">
        <v>136</v>
      </c>
      <c r="H32" s="181">
        <v>44105</v>
      </c>
      <c r="I32" s="3">
        <v>8</v>
      </c>
      <c r="J32" s="3" t="s">
        <v>107</v>
      </c>
      <c r="K32" s="6" t="s">
        <v>106</v>
      </c>
      <c r="L32" s="6" t="s">
        <v>105</v>
      </c>
      <c r="M32" s="3" t="s">
        <v>125</v>
      </c>
      <c r="N32" s="3" t="s">
        <v>308</v>
      </c>
      <c r="O32" s="3" t="s">
        <v>309</v>
      </c>
      <c r="P32" s="2" t="s">
        <v>310</v>
      </c>
      <c r="Q32" s="2" t="s">
        <v>307</v>
      </c>
      <c r="R32" s="2"/>
      <c r="S32" s="2" t="s">
        <v>307</v>
      </c>
    </row>
    <row r="33" spans="1:19" ht="21.6" customHeight="1" x14ac:dyDescent="0.25">
      <c r="A33" s="116" t="s">
        <v>5426</v>
      </c>
      <c r="B33" s="137" t="s">
        <v>162</v>
      </c>
      <c r="C33" s="134" t="s">
        <v>42</v>
      </c>
      <c r="D33" s="135" t="s">
        <v>110</v>
      </c>
      <c r="E33" s="136">
        <v>45200</v>
      </c>
      <c r="F33" s="136">
        <v>45292</v>
      </c>
      <c r="G33" s="180" t="s">
        <v>137</v>
      </c>
      <c r="H33" s="181">
        <v>43336</v>
      </c>
      <c r="I33" s="3">
        <v>8</v>
      </c>
      <c r="J33" s="3" t="s">
        <v>107</v>
      </c>
      <c r="K33" s="6" t="s">
        <v>104</v>
      </c>
      <c r="L33" s="6" t="s">
        <v>105</v>
      </c>
      <c r="M33" s="3" t="s">
        <v>125</v>
      </c>
      <c r="N33" s="3" t="s">
        <v>311</v>
      </c>
      <c r="O33" s="3" t="s">
        <v>312</v>
      </c>
      <c r="P33" s="2" t="s">
        <v>313</v>
      </c>
      <c r="Q33" s="2" t="s">
        <v>307</v>
      </c>
      <c r="R33" s="2"/>
      <c r="S33" s="2" t="s">
        <v>307</v>
      </c>
    </row>
    <row r="34" spans="1:19" ht="21.6" customHeight="1" x14ac:dyDescent="0.25">
      <c r="A34" s="116" t="s">
        <v>5427</v>
      </c>
      <c r="B34" s="137" t="s">
        <v>163</v>
      </c>
      <c r="C34" s="134" t="s">
        <v>43</v>
      </c>
      <c r="D34" s="168" t="s">
        <v>110</v>
      </c>
      <c r="E34" s="169">
        <v>45383</v>
      </c>
      <c r="F34" s="136">
        <v>45292</v>
      </c>
      <c r="G34" s="180" t="s">
        <v>138</v>
      </c>
      <c r="H34" s="181">
        <v>43409</v>
      </c>
      <c r="I34" s="3">
        <v>8</v>
      </c>
      <c r="J34" s="3" t="s">
        <v>107</v>
      </c>
      <c r="K34" s="6" t="s">
        <v>106</v>
      </c>
      <c r="L34" s="6" t="s">
        <v>105</v>
      </c>
      <c r="M34" s="3" t="s">
        <v>125</v>
      </c>
      <c r="N34" s="3" t="s">
        <v>314</v>
      </c>
      <c r="O34" s="3" t="s">
        <v>315</v>
      </c>
      <c r="P34" s="2" t="s">
        <v>316</v>
      </c>
      <c r="Q34" s="2" t="s">
        <v>307</v>
      </c>
      <c r="R34" s="2"/>
      <c r="S34" s="2" t="s">
        <v>307</v>
      </c>
    </row>
    <row r="35" spans="1:19" s="52" customFormat="1" ht="21.6" customHeight="1" x14ac:dyDescent="0.25">
      <c r="A35" s="116" t="s">
        <v>5428</v>
      </c>
      <c r="B35" s="162" t="s">
        <v>317</v>
      </c>
      <c r="C35" s="57" t="s">
        <v>44</v>
      </c>
      <c r="D35" s="58" t="s">
        <v>110</v>
      </c>
      <c r="E35" s="59">
        <v>44652</v>
      </c>
      <c r="F35" s="59">
        <v>45292</v>
      </c>
      <c r="G35" s="178" t="s">
        <v>135</v>
      </c>
      <c r="H35" s="179">
        <v>44280</v>
      </c>
      <c r="I35" s="49">
        <v>9</v>
      </c>
      <c r="J35" s="49" t="s">
        <v>103</v>
      </c>
      <c r="K35" s="51" t="s">
        <v>104</v>
      </c>
      <c r="L35" s="51" t="s">
        <v>105</v>
      </c>
      <c r="M35" s="49" t="s">
        <v>112</v>
      </c>
      <c r="N35" s="49" t="s">
        <v>318</v>
      </c>
      <c r="O35" s="49" t="s">
        <v>319</v>
      </c>
      <c r="P35" s="47" t="s">
        <v>320</v>
      </c>
      <c r="Q35" s="47" t="s">
        <v>164</v>
      </c>
      <c r="R35" s="47"/>
      <c r="S35" s="47" t="s">
        <v>164</v>
      </c>
    </row>
    <row r="36" spans="1:19" ht="21.6" customHeight="1" x14ac:dyDescent="0.25">
      <c r="A36" s="116" t="s">
        <v>5429</v>
      </c>
      <c r="B36" s="137" t="s">
        <v>165</v>
      </c>
      <c r="C36" s="134" t="s">
        <v>45</v>
      </c>
      <c r="D36" s="135" t="s">
        <v>115</v>
      </c>
      <c r="E36" s="136">
        <v>44470</v>
      </c>
      <c r="F36" s="136">
        <v>45292</v>
      </c>
      <c r="G36" s="180" t="s">
        <v>136</v>
      </c>
      <c r="H36" s="181">
        <v>44280</v>
      </c>
      <c r="I36" s="3">
        <v>8</v>
      </c>
      <c r="J36" s="3" t="s">
        <v>107</v>
      </c>
      <c r="K36" s="6" t="s">
        <v>106</v>
      </c>
      <c r="L36" s="6" t="s">
        <v>105</v>
      </c>
      <c r="M36" s="3" t="s">
        <v>125</v>
      </c>
      <c r="N36" s="3" t="s">
        <v>321</v>
      </c>
      <c r="O36" s="3" t="s">
        <v>322</v>
      </c>
      <c r="P36" s="2" t="s">
        <v>323</v>
      </c>
      <c r="Q36" s="2" t="s">
        <v>164</v>
      </c>
      <c r="R36" s="2"/>
      <c r="S36" s="2" t="s">
        <v>164</v>
      </c>
    </row>
    <row r="37" spans="1:19" ht="21.6" customHeight="1" x14ac:dyDescent="0.25">
      <c r="A37" s="116" t="s">
        <v>5430</v>
      </c>
      <c r="B37" s="137" t="s">
        <v>166</v>
      </c>
      <c r="C37" s="134" t="s">
        <v>19</v>
      </c>
      <c r="D37" s="135" t="s">
        <v>110</v>
      </c>
      <c r="E37" s="136">
        <v>44652</v>
      </c>
      <c r="F37" s="136">
        <v>44958</v>
      </c>
      <c r="G37" s="180" t="s">
        <v>137</v>
      </c>
      <c r="H37" s="181">
        <v>44810</v>
      </c>
      <c r="I37" s="3">
        <v>8</v>
      </c>
      <c r="J37" s="3" t="s">
        <v>107</v>
      </c>
      <c r="K37" s="6" t="s">
        <v>106</v>
      </c>
      <c r="L37" s="6" t="s">
        <v>105</v>
      </c>
      <c r="M37" s="3" t="s">
        <v>125</v>
      </c>
      <c r="N37" s="3" t="s">
        <v>324</v>
      </c>
      <c r="O37" s="3" t="s">
        <v>325</v>
      </c>
      <c r="P37" s="2" t="s">
        <v>326</v>
      </c>
      <c r="Q37" s="2" t="s">
        <v>164</v>
      </c>
      <c r="R37" s="2"/>
      <c r="S37" s="2" t="s">
        <v>164</v>
      </c>
    </row>
    <row r="38" spans="1:19" ht="21.6" customHeight="1" x14ac:dyDescent="0.25">
      <c r="A38" s="116" t="s">
        <v>5431</v>
      </c>
      <c r="B38" s="137" t="s">
        <v>167</v>
      </c>
      <c r="C38" s="134" t="s">
        <v>46</v>
      </c>
      <c r="D38" s="135" t="s">
        <v>113</v>
      </c>
      <c r="E38" s="136">
        <v>40817</v>
      </c>
      <c r="F38" s="136">
        <v>44986</v>
      </c>
      <c r="G38" s="180" t="s">
        <v>138</v>
      </c>
      <c r="H38" s="181">
        <v>42732</v>
      </c>
      <c r="I38" s="3">
        <v>8</v>
      </c>
      <c r="J38" s="3" t="s">
        <v>107</v>
      </c>
      <c r="K38" s="6" t="s">
        <v>104</v>
      </c>
      <c r="L38" s="6" t="s">
        <v>105</v>
      </c>
      <c r="M38" s="3" t="s">
        <v>125</v>
      </c>
      <c r="N38" s="3" t="s">
        <v>327</v>
      </c>
      <c r="O38" s="3" t="s">
        <v>328</v>
      </c>
      <c r="P38" s="2" t="s">
        <v>329</v>
      </c>
      <c r="Q38" s="2" t="s">
        <v>164</v>
      </c>
      <c r="R38" s="2"/>
      <c r="S38" s="2" t="s">
        <v>164</v>
      </c>
    </row>
    <row r="39" spans="1:19" ht="21.6" customHeight="1" x14ac:dyDescent="0.25">
      <c r="A39" s="116" t="s">
        <v>5432</v>
      </c>
      <c r="B39" s="137" t="s">
        <v>330</v>
      </c>
      <c r="C39" s="134" t="s">
        <v>47</v>
      </c>
      <c r="D39" s="135" t="s">
        <v>115</v>
      </c>
      <c r="E39" s="136">
        <v>44470</v>
      </c>
      <c r="F39" s="136">
        <v>44927</v>
      </c>
      <c r="G39" s="180" t="s">
        <v>134</v>
      </c>
      <c r="H39" s="181">
        <v>44200</v>
      </c>
      <c r="I39" s="3">
        <v>8</v>
      </c>
      <c r="J39" s="3" t="s">
        <v>107</v>
      </c>
      <c r="K39" s="6" t="s">
        <v>106</v>
      </c>
      <c r="L39" s="6" t="s">
        <v>105</v>
      </c>
      <c r="M39" s="3" t="s">
        <v>125</v>
      </c>
      <c r="N39" s="3" t="s">
        <v>331</v>
      </c>
      <c r="O39" s="3">
        <v>81270378378</v>
      </c>
      <c r="P39" s="2" t="s">
        <v>332</v>
      </c>
      <c r="Q39" s="2" t="s">
        <v>164</v>
      </c>
      <c r="R39" s="2"/>
      <c r="S39" s="2" t="s">
        <v>164</v>
      </c>
    </row>
    <row r="40" spans="1:19" s="52" customFormat="1" ht="21.6" customHeight="1" x14ac:dyDescent="0.25">
      <c r="A40" s="116" t="s">
        <v>5433</v>
      </c>
      <c r="B40" s="162" t="s">
        <v>168</v>
      </c>
      <c r="C40" s="57" t="s">
        <v>48</v>
      </c>
      <c r="D40" s="58" t="s">
        <v>113</v>
      </c>
      <c r="E40" s="59">
        <v>45200</v>
      </c>
      <c r="F40" s="59">
        <v>45292</v>
      </c>
      <c r="G40" s="178" t="s">
        <v>135</v>
      </c>
      <c r="H40" s="179">
        <v>44130</v>
      </c>
      <c r="I40" s="49">
        <v>9</v>
      </c>
      <c r="J40" s="49" t="s">
        <v>107</v>
      </c>
      <c r="K40" s="51" t="s">
        <v>104</v>
      </c>
      <c r="L40" s="51" t="s">
        <v>105</v>
      </c>
      <c r="M40" s="49" t="s">
        <v>112</v>
      </c>
      <c r="N40" s="49" t="s">
        <v>333</v>
      </c>
      <c r="O40" s="49" t="s">
        <v>334</v>
      </c>
      <c r="P40" s="47" t="s">
        <v>335</v>
      </c>
      <c r="Q40" s="47" t="s">
        <v>169</v>
      </c>
      <c r="R40" s="47"/>
      <c r="S40" s="47" t="s">
        <v>169</v>
      </c>
    </row>
    <row r="41" spans="1:19" ht="21.6" customHeight="1" x14ac:dyDescent="0.25">
      <c r="A41" s="116" t="s">
        <v>5434</v>
      </c>
      <c r="B41" s="137" t="s">
        <v>171</v>
      </c>
      <c r="C41" s="134" t="s">
        <v>50</v>
      </c>
      <c r="D41" s="135" t="s">
        <v>113</v>
      </c>
      <c r="E41" s="136">
        <v>43556</v>
      </c>
      <c r="F41" s="136">
        <v>44958</v>
      </c>
      <c r="G41" s="180" t="s">
        <v>138</v>
      </c>
      <c r="H41" s="181">
        <v>44231</v>
      </c>
      <c r="I41" s="3">
        <v>8</v>
      </c>
      <c r="J41" s="3" t="s">
        <v>107</v>
      </c>
      <c r="K41" s="6" t="s">
        <v>106</v>
      </c>
      <c r="L41" s="6" t="s">
        <v>105</v>
      </c>
      <c r="M41" s="3" t="s">
        <v>125</v>
      </c>
      <c r="N41" s="3" t="s">
        <v>339</v>
      </c>
      <c r="O41" s="3" t="s">
        <v>340</v>
      </c>
      <c r="P41" s="2" t="s">
        <v>341</v>
      </c>
      <c r="Q41" s="2" t="s">
        <v>169</v>
      </c>
      <c r="R41" s="2"/>
      <c r="S41" s="2" t="s">
        <v>169</v>
      </c>
    </row>
    <row r="42" spans="1:19" ht="21.6" customHeight="1" x14ac:dyDescent="0.25">
      <c r="A42" s="116" t="s">
        <v>5435</v>
      </c>
      <c r="B42" s="137" t="s">
        <v>172</v>
      </c>
      <c r="C42" s="134" t="s">
        <v>51</v>
      </c>
      <c r="D42" s="135" t="s">
        <v>115</v>
      </c>
      <c r="E42" s="136">
        <v>44652</v>
      </c>
      <c r="F42" s="136">
        <v>45413</v>
      </c>
      <c r="G42" s="180" t="s">
        <v>134</v>
      </c>
      <c r="H42" s="181">
        <v>44470</v>
      </c>
      <c r="I42" s="3">
        <v>8</v>
      </c>
      <c r="J42" s="3" t="s">
        <v>107</v>
      </c>
      <c r="K42" s="6" t="s">
        <v>104</v>
      </c>
      <c r="L42" s="6" t="s">
        <v>105</v>
      </c>
      <c r="M42" s="3" t="s">
        <v>125</v>
      </c>
      <c r="N42" s="3" t="s">
        <v>342</v>
      </c>
      <c r="O42" s="3" t="s">
        <v>343</v>
      </c>
      <c r="P42" s="2" t="s">
        <v>344</v>
      </c>
      <c r="Q42" s="2" t="s">
        <v>169</v>
      </c>
      <c r="R42" s="2"/>
      <c r="S42" s="2" t="s">
        <v>169</v>
      </c>
    </row>
    <row r="43" spans="1:19" s="52" customFormat="1" ht="21.6" customHeight="1" x14ac:dyDescent="0.25">
      <c r="A43" s="116" t="s">
        <v>5436</v>
      </c>
      <c r="B43" s="162" t="s">
        <v>5202</v>
      </c>
      <c r="C43" s="57" t="s">
        <v>5203</v>
      </c>
      <c r="D43" s="58" t="s">
        <v>113</v>
      </c>
      <c r="E43" s="59">
        <v>45017</v>
      </c>
      <c r="F43" s="59">
        <v>44927</v>
      </c>
      <c r="G43" s="178" t="s">
        <v>135</v>
      </c>
      <c r="H43" s="179">
        <v>45369</v>
      </c>
      <c r="I43" s="49">
        <v>9</v>
      </c>
      <c r="J43" s="49" t="s">
        <v>107</v>
      </c>
      <c r="K43" s="51" t="s">
        <v>104</v>
      </c>
      <c r="L43" s="51" t="s">
        <v>105</v>
      </c>
      <c r="M43" s="49" t="s">
        <v>112</v>
      </c>
      <c r="N43" s="49" t="s">
        <v>5204</v>
      </c>
      <c r="O43" s="49" t="s">
        <v>5205</v>
      </c>
      <c r="P43" s="47" t="s">
        <v>5206</v>
      </c>
      <c r="Q43" s="47" t="s">
        <v>348</v>
      </c>
      <c r="R43" s="47"/>
      <c r="S43" s="47" t="s">
        <v>348</v>
      </c>
    </row>
    <row r="44" spans="1:19" ht="21.6" customHeight="1" x14ac:dyDescent="0.25">
      <c r="A44" s="116" t="s">
        <v>5437</v>
      </c>
      <c r="B44" s="137" t="s">
        <v>174</v>
      </c>
      <c r="C44" s="134" t="s">
        <v>53</v>
      </c>
      <c r="D44" s="135" t="s">
        <v>110</v>
      </c>
      <c r="E44" s="136">
        <v>41548</v>
      </c>
      <c r="F44" s="136">
        <v>44986</v>
      </c>
      <c r="G44" s="180" t="s">
        <v>136</v>
      </c>
      <c r="H44" s="181">
        <v>42732</v>
      </c>
      <c r="I44" s="3">
        <v>8</v>
      </c>
      <c r="J44" s="3" t="s">
        <v>118</v>
      </c>
      <c r="K44" s="6" t="s">
        <v>104</v>
      </c>
      <c r="L44" s="6" t="s">
        <v>105</v>
      </c>
      <c r="M44" s="3" t="s">
        <v>125</v>
      </c>
      <c r="N44" s="3" t="s">
        <v>349</v>
      </c>
      <c r="O44" s="3" t="s">
        <v>350</v>
      </c>
      <c r="P44" s="2" t="s">
        <v>351</v>
      </c>
      <c r="Q44" s="2" t="s">
        <v>348</v>
      </c>
      <c r="R44" s="2"/>
      <c r="S44" s="2" t="s">
        <v>348</v>
      </c>
    </row>
    <row r="45" spans="1:19" ht="21.6" customHeight="1" x14ac:dyDescent="0.25">
      <c r="A45" s="116" t="s">
        <v>5438</v>
      </c>
      <c r="B45" s="137" t="s">
        <v>175</v>
      </c>
      <c r="C45" s="134" t="s">
        <v>54</v>
      </c>
      <c r="D45" s="135" t="s">
        <v>113</v>
      </c>
      <c r="E45" s="136">
        <v>42461</v>
      </c>
      <c r="F45" s="136">
        <v>45383</v>
      </c>
      <c r="G45" s="180" t="s">
        <v>138</v>
      </c>
      <c r="H45" s="181">
        <v>42732</v>
      </c>
      <c r="I45" s="3">
        <v>8</v>
      </c>
      <c r="J45" s="3" t="s">
        <v>107</v>
      </c>
      <c r="K45" s="6" t="s">
        <v>104</v>
      </c>
      <c r="L45" s="6" t="s">
        <v>105</v>
      </c>
      <c r="M45" s="3" t="s">
        <v>125</v>
      </c>
      <c r="N45" s="3" t="s">
        <v>352</v>
      </c>
      <c r="O45" s="3" t="s">
        <v>353</v>
      </c>
      <c r="P45" s="2" t="s">
        <v>354</v>
      </c>
      <c r="Q45" s="2" t="s">
        <v>348</v>
      </c>
      <c r="R45" s="2"/>
      <c r="S45" s="2" t="s">
        <v>348</v>
      </c>
    </row>
    <row r="46" spans="1:19" ht="21.6" customHeight="1" x14ac:dyDescent="0.25">
      <c r="A46" s="116" t="s">
        <v>5439</v>
      </c>
      <c r="B46" s="137" t="s">
        <v>176</v>
      </c>
      <c r="C46" s="134" t="s">
        <v>17</v>
      </c>
      <c r="D46" s="135" t="s">
        <v>115</v>
      </c>
      <c r="E46" s="136">
        <v>45200</v>
      </c>
      <c r="F46" s="136">
        <v>45505</v>
      </c>
      <c r="G46" s="180" t="s">
        <v>134</v>
      </c>
      <c r="H46" s="181">
        <v>44810</v>
      </c>
      <c r="I46" s="3">
        <v>8</v>
      </c>
      <c r="J46" s="3" t="s">
        <v>107</v>
      </c>
      <c r="K46" s="6" t="s">
        <v>106</v>
      </c>
      <c r="L46" s="6" t="s">
        <v>105</v>
      </c>
      <c r="M46" s="3" t="s">
        <v>125</v>
      </c>
      <c r="N46" s="3" t="s">
        <v>355</v>
      </c>
      <c r="O46" s="3" t="s">
        <v>356</v>
      </c>
      <c r="P46" s="2" t="s">
        <v>357</v>
      </c>
      <c r="Q46" s="2" t="s">
        <v>348</v>
      </c>
      <c r="R46" s="2"/>
      <c r="S46" s="2" t="s">
        <v>348</v>
      </c>
    </row>
    <row r="47" spans="1:19" s="52" customFormat="1" ht="21.6" customHeight="1" x14ac:dyDescent="0.25">
      <c r="A47" s="116" t="s">
        <v>5440</v>
      </c>
      <c r="B47" s="162" t="s">
        <v>160</v>
      </c>
      <c r="C47" s="57" t="s">
        <v>40</v>
      </c>
      <c r="D47" s="58" t="s">
        <v>113</v>
      </c>
      <c r="E47" s="59">
        <v>45200</v>
      </c>
      <c r="F47" s="59">
        <v>44927</v>
      </c>
      <c r="G47" s="178" t="s">
        <v>135</v>
      </c>
      <c r="H47" s="181">
        <v>45369</v>
      </c>
      <c r="I47" s="49">
        <v>9</v>
      </c>
      <c r="J47" s="49" t="s">
        <v>103</v>
      </c>
      <c r="K47" s="51" t="s">
        <v>104</v>
      </c>
      <c r="L47" s="51" t="s">
        <v>105</v>
      </c>
      <c r="M47" s="49" t="s">
        <v>112</v>
      </c>
      <c r="N47" s="49" t="s">
        <v>304</v>
      </c>
      <c r="O47" s="49" t="s">
        <v>305</v>
      </c>
      <c r="P47" s="47" t="s">
        <v>306</v>
      </c>
      <c r="Q47" s="47" t="s">
        <v>178</v>
      </c>
      <c r="R47" s="47"/>
      <c r="S47" s="47" t="s">
        <v>178</v>
      </c>
    </row>
    <row r="48" spans="1:19" ht="21.6" customHeight="1" x14ac:dyDescent="0.25">
      <c r="A48" s="116" t="s">
        <v>5441</v>
      </c>
      <c r="B48" s="137" t="s">
        <v>156</v>
      </c>
      <c r="C48" s="134" t="s">
        <v>36</v>
      </c>
      <c r="D48" s="135" t="s">
        <v>110</v>
      </c>
      <c r="E48" s="136">
        <v>43922</v>
      </c>
      <c r="F48" s="136">
        <v>44774</v>
      </c>
      <c r="G48" s="180" t="s">
        <v>136</v>
      </c>
      <c r="H48" s="181">
        <v>45369</v>
      </c>
      <c r="I48" s="3">
        <v>8</v>
      </c>
      <c r="J48" s="3" t="s">
        <v>107</v>
      </c>
      <c r="K48" s="6" t="s">
        <v>104</v>
      </c>
      <c r="L48" s="6" t="s">
        <v>105</v>
      </c>
      <c r="M48" s="3" t="s">
        <v>125</v>
      </c>
      <c r="N48" s="3" t="s">
        <v>292</v>
      </c>
      <c r="O48" s="3" t="s">
        <v>293</v>
      </c>
      <c r="P48" s="2" t="s">
        <v>294</v>
      </c>
      <c r="Q48" s="2" t="s">
        <v>178</v>
      </c>
      <c r="R48" s="2"/>
      <c r="S48" s="2" t="s">
        <v>178</v>
      </c>
    </row>
    <row r="49" spans="1:19" ht="21.6" customHeight="1" x14ac:dyDescent="0.25">
      <c r="A49" s="116" t="s">
        <v>5442</v>
      </c>
      <c r="B49" s="137" t="s">
        <v>181</v>
      </c>
      <c r="C49" s="134" t="s">
        <v>57</v>
      </c>
      <c r="D49" s="135" t="s">
        <v>113</v>
      </c>
      <c r="E49" s="136">
        <v>43922</v>
      </c>
      <c r="F49" s="136">
        <v>44958</v>
      </c>
      <c r="G49" s="180" t="s">
        <v>138</v>
      </c>
      <c r="H49" s="181">
        <v>44351</v>
      </c>
      <c r="I49" s="3">
        <v>8</v>
      </c>
      <c r="J49" s="3" t="s">
        <v>107</v>
      </c>
      <c r="K49" s="6" t="s">
        <v>106</v>
      </c>
      <c r="L49" s="6" t="s">
        <v>105</v>
      </c>
      <c r="M49" s="3" t="s">
        <v>125</v>
      </c>
      <c r="N49" s="3" t="s">
        <v>366</v>
      </c>
      <c r="O49" s="3" t="s">
        <v>367</v>
      </c>
      <c r="P49" s="2" t="s">
        <v>368</v>
      </c>
      <c r="Q49" s="2" t="s">
        <v>178</v>
      </c>
      <c r="R49" s="2"/>
      <c r="S49" s="2" t="s">
        <v>178</v>
      </c>
    </row>
    <row r="50" spans="1:19" ht="21.6" customHeight="1" x14ac:dyDescent="0.25">
      <c r="A50" s="116" t="s">
        <v>5443</v>
      </c>
      <c r="B50" s="137" t="s">
        <v>182</v>
      </c>
      <c r="C50" s="134" t="s">
        <v>58</v>
      </c>
      <c r="D50" s="135" t="s">
        <v>110</v>
      </c>
      <c r="E50" s="136">
        <v>45017</v>
      </c>
      <c r="F50" s="136">
        <v>45047</v>
      </c>
      <c r="G50" s="180" t="s">
        <v>134</v>
      </c>
      <c r="H50" s="181">
        <v>43833</v>
      </c>
      <c r="I50" s="3">
        <v>8</v>
      </c>
      <c r="J50" s="3" t="s">
        <v>107</v>
      </c>
      <c r="K50" s="6" t="s">
        <v>104</v>
      </c>
      <c r="L50" s="6" t="s">
        <v>105</v>
      </c>
      <c r="M50" s="3" t="s">
        <v>125</v>
      </c>
      <c r="N50" s="3" t="s">
        <v>369</v>
      </c>
      <c r="O50" s="3" t="s">
        <v>370</v>
      </c>
      <c r="P50" s="2" t="s">
        <v>371</v>
      </c>
      <c r="Q50" s="2" t="s">
        <v>178</v>
      </c>
      <c r="R50" s="2"/>
      <c r="S50" s="2" t="s">
        <v>178</v>
      </c>
    </row>
    <row r="51" spans="1:19" s="52" customFormat="1" ht="21.6" customHeight="1" x14ac:dyDescent="0.25">
      <c r="A51" s="116" t="s">
        <v>5444</v>
      </c>
      <c r="B51" s="162" t="s">
        <v>183</v>
      </c>
      <c r="C51" s="57" t="s">
        <v>59</v>
      </c>
      <c r="D51" s="58" t="s">
        <v>113</v>
      </c>
      <c r="E51" s="59">
        <v>44105</v>
      </c>
      <c r="F51" s="59">
        <v>45292</v>
      </c>
      <c r="G51" s="178" t="s">
        <v>135</v>
      </c>
      <c r="H51" s="179">
        <v>44470</v>
      </c>
      <c r="I51" s="49">
        <v>9</v>
      </c>
      <c r="J51" s="49" t="s">
        <v>107</v>
      </c>
      <c r="K51" s="51" t="s">
        <v>104</v>
      </c>
      <c r="L51" s="51" t="s">
        <v>105</v>
      </c>
      <c r="M51" s="49" t="s">
        <v>112</v>
      </c>
      <c r="N51" s="49" t="s">
        <v>372</v>
      </c>
      <c r="O51" s="49" t="s">
        <v>373</v>
      </c>
      <c r="P51" s="47" t="s">
        <v>374</v>
      </c>
      <c r="Q51" s="47" t="s">
        <v>375</v>
      </c>
      <c r="R51" s="47"/>
      <c r="S51" s="47" t="s">
        <v>375</v>
      </c>
    </row>
    <row r="52" spans="1:19" ht="21.6" customHeight="1" x14ac:dyDescent="0.25">
      <c r="A52" s="116" t="s">
        <v>5445</v>
      </c>
      <c r="B52" s="137" t="s">
        <v>184</v>
      </c>
      <c r="C52" s="134" t="s">
        <v>60</v>
      </c>
      <c r="D52" s="135" t="s">
        <v>113</v>
      </c>
      <c r="E52" s="136">
        <v>44652</v>
      </c>
      <c r="F52" s="136">
        <v>45292</v>
      </c>
      <c r="G52" s="180" t="s">
        <v>136</v>
      </c>
      <c r="H52" s="181">
        <v>44130</v>
      </c>
      <c r="I52" s="3">
        <v>8</v>
      </c>
      <c r="J52" s="3" t="s">
        <v>107</v>
      </c>
      <c r="K52" s="6" t="s">
        <v>106</v>
      </c>
      <c r="L52" s="6" t="s">
        <v>105</v>
      </c>
      <c r="M52" s="3" t="s">
        <v>125</v>
      </c>
      <c r="N52" s="3" t="s">
        <v>376</v>
      </c>
      <c r="O52" s="3" t="s">
        <v>377</v>
      </c>
      <c r="P52" s="2" t="s">
        <v>378</v>
      </c>
      <c r="Q52" s="2" t="s">
        <v>375</v>
      </c>
      <c r="R52" s="2"/>
      <c r="S52" s="2" t="s">
        <v>375</v>
      </c>
    </row>
    <row r="53" spans="1:19" ht="21.6" customHeight="1" x14ac:dyDescent="0.25">
      <c r="A53" s="116" t="s">
        <v>5446</v>
      </c>
      <c r="B53" s="137" t="s">
        <v>185</v>
      </c>
      <c r="C53" s="134" t="s">
        <v>61</v>
      </c>
      <c r="D53" s="135" t="s">
        <v>113</v>
      </c>
      <c r="E53" s="136">
        <v>44652</v>
      </c>
      <c r="F53" s="136">
        <v>45292</v>
      </c>
      <c r="G53" s="180" t="s">
        <v>137</v>
      </c>
      <c r="H53" s="181">
        <v>44561</v>
      </c>
      <c r="I53" s="3">
        <v>8</v>
      </c>
      <c r="J53" s="3" t="s">
        <v>103</v>
      </c>
      <c r="K53" s="6" t="s">
        <v>106</v>
      </c>
      <c r="L53" s="6" t="s">
        <v>105</v>
      </c>
      <c r="M53" s="3" t="s">
        <v>125</v>
      </c>
      <c r="N53" s="3" t="s">
        <v>379</v>
      </c>
      <c r="O53" s="3" t="s">
        <v>380</v>
      </c>
      <c r="P53" s="2" t="s">
        <v>381</v>
      </c>
      <c r="Q53" s="2" t="s">
        <v>375</v>
      </c>
      <c r="R53" s="2"/>
      <c r="S53" s="2" t="s">
        <v>375</v>
      </c>
    </row>
    <row r="54" spans="1:19" ht="21.6" customHeight="1" x14ac:dyDescent="0.25">
      <c r="A54" s="116" t="s">
        <v>5447</v>
      </c>
      <c r="B54" s="137" t="s">
        <v>186</v>
      </c>
      <c r="C54" s="134" t="s">
        <v>62</v>
      </c>
      <c r="D54" s="135" t="s">
        <v>113</v>
      </c>
      <c r="E54" s="136">
        <v>44835</v>
      </c>
      <c r="F54" s="136">
        <v>44986</v>
      </c>
      <c r="G54" s="180" t="s">
        <v>138</v>
      </c>
      <c r="H54" s="181">
        <v>44711</v>
      </c>
      <c r="I54" s="3">
        <v>8</v>
      </c>
      <c r="J54" s="3" t="s">
        <v>107</v>
      </c>
      <c r="K54" s="6" t="s">
        <v>106</v>
      </c>
      <c r="L54" s="6" t="s">
        <v>105</v>
      </c>
      <c r="M54" s="3" t="s">
        <v>125</v>
      </c>
      <c r="N54" s="3" t="s">
        <v>382</v>
      </c>
      <c r="O54" s="3" t="s">
        <v>383</v>
      </c>
      <c r="P54" s="2" t="s">
        <v>384</v>
      </c>
      <c r="Q54" s="2" t="s">
        <v>375</v>
      </c>
      <c r="R54" s="2"/>
      <c r="S54" s="2" t="s">
        <v>375</v>
      </c>
    </row>
    <row r="55" spans="1:19" ht="21.6" customHeight="1" x14ac:dyDescent="0.25">
      <c r="A55" s="116" t="s">
        <v>5448</v>
      </c>
      <c r="B55" s="137" t="s">
        <v>198</v>
      </c>
      <c r="C55" s="134" t="s">
        <v>72</v>
      </c>
      <c r="D55" s="135" t="s">
        <v>110</v>
      </c>
      <c r="E55" s="136">
        <v>43922</v>
      </c>
      <c r="F55" s="136">
        <v>45292</v>
      </c>
      <c r="G55" s="180" t="s">
        <v>134</v>
      </c>
      <c r="H55" s="181">
        <v>45369</v>
      </c>
      <c r="I55" s="3">
        <v>8</v>
      </c>
      <c r="J55" s="3" t="s">
        <v>107</v>
      </c>
      <c r="K55" s="6" t="s">
        <v>106</v>
      </c>
      <c r="L55" s="6" t="s">
        <v>105</v>
      </c>
      <c r="M55" s="3" t="s">
        <v>125</v>
      </c>
      <c r="N55" s="3" t="s">
        <v>413</v>
      </c>
      <c r="O55" s="3" t="s">
        <v>414</v>
      </c>
      <c r="P55" s="2" t="s">
        <v>415</v>
      </c>
      <c r="Q55" s="2" t="s">
        <v>375</v>
      </c>
      <c r="R55" s="2"/>
      <c r="S55" s="2" t="s">
        <v>375</v>
      </c>
    </row>
    <row r="56" spans="1:19" s="52" customFormat="1" ht="21.6" customHeight="1" x14ac:dyDescent="0.25">
      <c r="A56" s="116" t="s">
        <v>5449</v>
      </c>
      <c r="B56" s="162" t="s">
        <v>5296</v>
      </c>
      <c r="C56" s="57" t="s">
        <v>5297</v>
      </c>
      <c r="D56" s="58" t="s">
        <v>110</v>
      </c>
      <c r="E56" s="59">
        <v>44105</v>
      </c>
      <c r="F56" s="59">
        <v>44713</v>
      </c>
      <c r="G56" s="178" t="s">
        <v>135</v>
      </c>
      <c r="H56" s="179">
        <v>45369</v>
      </c>
      <c r="I56" s="49">
        <v>9</v>
      </c>
      <c r="J56" s="49" t="s">
        <v>111</v>
      </c>
      <c r="K56" s="51" t="s">
        <v>104</v>
      </c>
      <c r="L56" s="51" t="s">
        <v>105</v>
      </c>
      <c r="M56" s="49" t="s">
        <v>112</v>
      </c>
      <c r="N56" s="49" t="s">
        <v>5298</v>
      </c>
      <c r="O56" s="49" t="s">
        <v>5299</v>
      </c>
      <c r="P56" s="47" t="s">
        <v>5300</v>
      </c>
      <c r="Q56" s="47" t="s">
        <v>189</v>
      </c>
      <c r="R56" s="47"/>
      <c r="S56" s="47" t="s">
        <v>189</v>
      </c>
    </row>
    <row r="57" spans="1:19" ht="21.6" customHeight="1" x14ac:dyDescent="0.25">
      <c r="A57" s="116" t="s">
        <v>5450</v>
      </c>
      <c r="B57" s="137" t="s">
        <v>190</v>
      </c>
      <c r="C57" s="134" t="s">
        <v>65</v>
      </c>
      <c r="D57" s="135" t="s">
        <v>113</v>
      </c>
      <c r="E57" s="136">
        <v>43556</v>
      </c>
      <c r="F57" s="136">
        <v>45383</v>
      </c>
      <c r="G57" s="180" t="s">
        <v>136</v>
      </c>
      <c r="H57" s="181">
        <v>44351</v>
      </c>
      <c r="I57" s="3">
        <v>8</v>
      </c>
      <c r="J57" s="3" t="s">
        <v>107</v>
      </c>
      <c r="K57" s="6" t="s">
        <v>104</v>
      </c>
      <c r="L57" s="6" t="s">
        <v>105</v>
      </c>
      <c r="M57" s="3" t="s">
        <v>125</v>
      </c>
      <c r="N57" s="3" t="s">
        <v>391</v>
      </c>
      <c r="O57" s="3" t="s">
        <v>392</v>
      </c>
      <c r="P57" s="2" t="s">
        <v>393</v>
      </c>
      <c r="Q57" s="2" t="s">
        <v>189</v>
      </c>
      <c r="R57" s="2"/>
      <c r="S57" s="2" t="s">
        <v>189</v>
      </c>
    </row>
    <row r="58" spans="1:19" ht="21.6" customHeight="1" x14ac:dyDescent="0.25">
      <c r="A58" s="116" t="s">
        <v>5451</v>
      </c>
      <c r="B58" s="137" t="s">
        <v>191</v>
      </c>
      <c r="C58" s="134" t="s">
        <v>66</v>
      </c>
      <c r="D58" s="135" t="s">
        <v>110</v>
      </c>
      <c r="E58" s="136">
        <v>45017</v>
      </c>
      <c r="F58" s="136">
        <v>44927</v>
      </c>
      <c r="G58" s="180" t="s">
        <v>137</v>
      </c>
      <c r="H58" s="181">
        <v>44130</v>
      </c>
      <c r="I58" s="3">
        <v>8</v>
      </c>
      <c r="J58" s="3" t="s">
        <v>120</v>
      </c>
      <c r="K58" s="6" t="s">
        <v>106</v>
      </c>
      <c r="L58" s="6" t="s">
        <v>105</v>
      </c>
      <c r="M58" s="3" t="s">
        <v>125</v>
      </c>
      <c r="N58" s="3" t="s">
        <v>394</v>
      </c>
      <c r="O58" s="3" t="s">
        <v>395</v>
      </c>
      <c r="P58" s="2" t="s">
        <v>396</v>
      </c>
      <c r="Q58" s="2" t="s">
        <v>189</v>
      </c>
      <c r="R58" s="2"/>
      <c r="S58" s="2" t="s">
        <v>189</v>
      </c>
    </row>
    <row r="59" spans="1:19" ht="21.6" customHeight="1" x14ac:dyDescent="0.25">
      <c r="A59" s="116" t="s">
        <v>5452</v>
      </c>
      <c r="B59" s="137" t="s">
        <v>192</v>
      </c>
      <c r="C59" s="134" t="s">
        <v>67</v>
      </c>
      <c r="D59" s="135" t="s">
        <v>113</v>
      </c>
      <c r="E59" s="136">
        <v>43922</v>
      </c>
      <c r="F59" s="136">
        <v>45017</v>
      </c>
      <c r="G59" s="180" t="s">
        <v>138</v>
      </c>
      <c r="H59" s="181">
        <v>44678</v>
      </c>
      <c r="I59" s="3">
        <v>8</v>
      </c>
      <c r="J59" s="3" t="s">
        <v>107</v>
      </c>
      <c r="K59" s="6" t="s">
        <v>106</v>
      </c>
      <c r="L59" s="6" t="s">
        <v>105</v>
      </c>
      <c r="M59" s="3" t="s">
        <v>125</v>
      </c>
      <c r="N59" s="3" t="s">
        <v>397</v>
      </c>
      <c r="O59" s="3" t="s">
        <v>398</v>
      </c>
      <c r="P59" s="2" t="s">
        <v>399</v>
      </c>
      <c r="Q59" s="2" t="s">
        <v>189</v>
      </c>
      <c r="R59" s="2"/>
      <c r="S59" s="2" t="s">
        <v>189</v>
      </c>
    </row>
    <row r="60" spans="1:19" s="52" customFormat="1" ht="21.6" customHeight="1" x14ac:dyDescent="0.25">
      <c r="A60" s="116" t="s">
        <v>5453</v>
      </c>
      <c r="B60" s="162" t="s">
        <v>400</v>
      </c>
      <c r="C60" s="57" t="s">
        <v>68</v>
      </c>
      <c r="D60" s="58" t="s">
        <v>110</v>
      </c>
      <c r="E60" s="59">
        <v>44652</v>
      </c>
      <c r="F60" s="59">
        <v>45292</v>
      </c>
      <c r="G60" s="178" t="s">
        <v>135</v>
      </c>
      <c r="H60" s="181">
        <v>45369</v>
      </c>
      <c r="I60" s="49">
        <v>8</v>
      </c>
      <c r="J60" s="49" t="s">
        <v>103</v>
      </c>
      <c r="K60" s="51" t="s">
        <v>104</v>
      </c>
      <c r="L60" s="51" t="s">
        <v>105</v>
      </c>
      <c r="M60" s="49" t="s">
        <v>125</v>
      </c>
      <c r="N60" s="49" t="s">
        <v>401</v>
      </c>
      <c r="O60" s="49" t="s">
        <v>402</v>
      </c>
      <c r="P60" s="47" t="s">
        <v>403</v>
      </c>
      <c r="Q60" s="47" t="s">
        <v>193</v>
      </c>
      <c r="R60" s="47"/>
      <c r="S60" s="47" t="s">
        <v>193</v>
      </c>
    </row>
    <row r="61" spans="1:19" ht="21.6" customHeight="1" x14ac:dyDescent="0.25">
      <c r="A61" s="116" t="s">
        <v>5454</v>
      </c>
      <c r="B61" s="137" t="s">
        <v>194</v>
      </c>
      <c r="C61" s="134" t="s">
        <v>69</v>
      </c>
      <c r="D61" s="135" t="s">
        <v>113</v>
      </c>
      <c r="E61" s="136">
        <v>44652</v>
      </c>
      <c r="F61" s="136">
        <v>45292</v>
      </c>
      <c r="G61" s="180" t="s">
        <v>137</v>
      </c>
      <c r="H61" s="181">
        <v>43591</v>
      </c>
      <c r="I61" s="3">
        <v>8</v>
      </c>
      <c r="J61" s="3" t="s">
        <v>107</v>
      </c>
      <c r="K61" s="6" t="s">
        <v>104</v>
      </c>
      <c r="L61" s="6" t="s">
        <v>105</v>
      </c>
      <c r="M61" s="3" t="s">
        <v>125</v>
      </c>
      <c r="N61" s="3" t="s">
        <v>404</v>
      </c>
      <c r="O61" s="3" t="s">
        <v>405</v>
      </c>
      <c r="P61" s="2" t="s">
        <v>406</v>
      </c>
      <c r="Q61" s="2" t="s">
        <v>193</v>
      </c>
      <c r="R61" s="2"/>
      <c r="S61" s="2" t="s">
        <v>193</v>
      </c>
    </row>
    <row r="62" spans="1:19" ht="21.6" customHeight="1" x14ac:dyDescent="0.25">
      <c r="A62" s="116" t="s">
        <v>5455</v>
      </c>
      <c r="B62" s="137" t="s">
        <v>195</v>
      </c>
      <c r="C62" s="134" t="s">
        <v>70</v>
      </c>
      <c r="D62" s="135" t="s">
        <v>113</v>
      </c>
      <c r="E62" s="136">
        <v>44652</v>
      </c>
      <c r="F62" s="136">
        <v>45292</v>
      </c>
      <c r="G62" s="180" t="s">
        <v>134</v>
      </c>
      <c r="H62" s="181">
        <v>42732</v>
      </c>
      <c r="I62" s="3">
        <v>8</v>
      </c>
      <c r="J62" s="3" t="s">
        <v>107</v>
      </c>
      <c r="K62" s="6" t="s">
        <v>106</v>
      </c>
      <c r="L62" s="6" t="s">
        <v>105</v>
      </c>
      <c r="M62" s="3" t="s">
        <v>125</v>
      </c>
      <c r="N62" s="3" t="s">
        <v>407</v>
      </c>
      <c r="O62" s="3" t="s">
        <v>408</v>
      </c>
      <c r="P62" s="2" t="s">
        <v>409</v>
      </c>
      <c r="Q62" s="2" t="s">
        <v>193</v>
      </c>
      <c r="R62" s="2"/>
      <c r="S62" s="2" t="s">
        <v>193</v>
      </c>
    </row>
    <row r="63" spans="1:19" s="52" customFormat="1" ht="21.6" customHeight="1" x14ac:dyDescent="0.25">
      <c r="A63" s="116" t="s">
        <v>5456</v>
      </c>
      <c r="B63" s="162" t="s">
        <v>196</v>
      </c>
      <c r="C63" s="57" t="s">
        <v>71</v>
      </c>
      <c r="D63" s="58" t="s">
        <v>110</v>
      </c>
      <c r="E63" s="59">
        <v>45017</v>
      </c>
      <c r="F63" s="59">
        <v>45352</v>
      </c>
      <c r="G63" s="178" t="s">
        <v>135</v>
      </c>
      <c r="H63" s="179">
        <v>44747</v>
      </c>
      <c r="I63" s="49">
        <v>9</v>
      </c>
      <c r="J63" s="49" t="s">
        <v>107</v>
      </c>
      <c r="K63" s="51" t="s">
        <v>106</v>
      </c>
      <c r="L63" s="51" t="s">
        <v>105</v>
      </c>
      <c r="M63" s="49" t="s">
        <v>112</v>
      </c>
      <c r="N63" s="49" t="s">
        <v>410</v>
      </c>
      <c r="O63" s="49" t="s">
        <v>411</v>
      </c>
      <c r="P63" s="47" t="s">
        <v>412</v>
      </c>
      <c r="Q63" s="47" t="s">
        <v>197</v>
      </c>
      <c r="R63" s="47"/>
      <c r="S63" s="47" t="s">
        <v>197</v>
      </c>
    </row>
    <row r="64" spans="1:19" ht="21.6" customHeight="1" x14ac:dyDescent="0.25">
      <c r="A64" s="116" t="s">
        <v>5457</v>
      </c>
      <c r="B64" s="137" t="s">
        <v>187</v>
      </c>
      <c r="C64" s="134" t="s">
        <v>63</v>
      </c>
      <c r="D64" s="135" t="s">
        <v>113</v>
      </c>
      <c r="E64" s="136">
        <v>44652</v>
      </c>
      <c r="F64" s="136">
        <v>45413</v>
      </c>
      <c r="G64" s="180" t="s">
        <v>136</v>
      </c>
      <c r="H64" s="181">
        <v>45369</v>
      </c>
      <c r="I64" s="3">
        <v>8</v>
      </c>
      <c r="J64" s="49" t="s">
        <v>103</v>
      </c>
      <c r="K64" s="6" t="s">
        <v>106</v>
      </c>
      <c r="L64" s="6" t="s">
        <v>105</v>
      </c>
      <c r="M64" s="3" t="s">
        <v>125</v>
      </c>
      <c r="N64" s="3" t="s">
        <v>385</v>
      </c>
      <c r="O64" s="3" t="s">
        <v>386</v>
      </c>
      <c r="P64" s="2" t="s">
        <v>387</v>
      </c>
      <c r="Q64" s="2" t="s">
        <v>375</v>
      </c>
      <c r="R64" s="2"/>
      <c r="S64" s="2" t="s">
        <v>197</v>
      </c>
    </row>
    <row r="65" spans="1:19" ht="21.6" customHeight="1" x14ac:dyDescent="0.25">
      <c r="A65" s="116" t="s">
        <v>5458</v>
      </c>
      <c r="B65" s="137" t="s">
        <v>201</v>
      </c>
      <c r="C65" s="134" t="s">
        <v>75</v>
      </c>
      <c r="D65" s="135" t="s">
        <v>113</v>
      </c>
      <c r="E65" s="136">
        <v>44835</v>
      </c>
      <c r="F65" s="136">
        <v>45505</v>
      </c>
      <c r="G65" s="180" t="s">
        <v>134</v>
      </c>
      <c r="H65" s="181">
        <v>43118</v>
      </c>
      <c r="I65" s="3">
        <v>8</v>
      </c>
      <c r="J65" s="3" t="s">
        <v>107</v>
      </c>
      <c r="K65" s="6" t="s">
        <v>106</v>
      </c>
      <c r="L65" s="6" t="s">
        <v>105</v>
      </c>
      <c r="M65" s="3" t="s">
        <v>125</v>
      </c>
      <c r="N65" s="3" t="s">
        <v>422</v>
      </c>
      <c r="O65" s="3" t="s">
        <v>423</v>
      </c>
      <c r="P65" s="2" t="s">
        <v>424</v>
      </c>
      <c r="Q65" s="2" t="s">
        <v>197</v>
      </c>
      <c r="R65" s="2"/>
      <c r="S65" s="2" t="s">
        <v>197</v>
      </c>
    </row>
    <row r="66" spans="1:19" s="52" customFormat="1" ht="21.6" customHeight="1" x14ac:dyDescent="0.25">
      <c r="A66" s="116" t="s">
        <v>5459</v>
      </c>
      <c r="B66" s="162" t="s">
        <v>216</v>
      </c>
      <c r="C66" s="57" t="s">
        <v>87</v>
      </c>
      <c r="D66" s="58" t="s">
        <v>110</v>
      </c>
      <c r="E66" s="59">
        <v>44287</v>
      </c>
      <c r="F66" s="59">
        <v>45383</v>
      </c>
      <c r="G66" s="178" t="s">
        <v>135</v>
      </c>
      <c r="H66" s="181">
        <v>45369</v>
      </c>
      <c r="I66" s="49">
        <v>9</v>
      </c>
      <c r="J66" s="49" t="s">
        <v>107</v>
      </c>
      <c r="K66" s="51" t="s">
        <v>104</v>
      </c>
      <c r="L66" s="51" t="s">
        <v>105</v>
      </c>
      <c r="M66" s="49" t="s">
        <v>112</v>
      </c>
      <c r="N66" s="49" t="s">
        <v>460</v>
      </c>
      <c r="O66" s="49" t="s">
        <v>461</v>
      </c>
      <c r="P66" s="47" t="s">
        <v>462</v>
      </c>
      <c r="Q66" s="47" t="s">
        <v>428</v>
      </c>
      <c r="R66" s="47"/>
      <c r="S66" s="47" t="s">
        <v>428</v>
      </c>
    </row>
    <row r="67" spans="1:19" ht="21.6" customHeight="1" x14ac:dyDescent="0.25">
      <c r="A67" s="116" t="s">
        <v>5460</v>
      </c>
      <c r="B67" s="137" t="s">
        <v>203</v>
      </c>
      <c r="C67" s="134" t="s">
        <v>77</v>
      </c>
      <c r="D67" s="168" t="s">
        <v>110</v>
      </c>
      <c r="E67" s="169">
        <v>45383</v>
      </c>
      <c r="F67" s="136">
        <v>45261</v>
      </c>
      <c r="G67" s="180" t="s">
        <v>136</v>
      </c>
      <c r="H67" s="181">
        <v>44711</v>
      </c>
      <c r="I67" s="3">
        <v>8</v>
      </c>
      <c r="J67" s="3" t="s">
        <v>111</v>
      </c>
      <c r="K67" s="6" t="s">
        <v>106</v>
      </c>
      <c r="L67" s="6" t="s">
        <v>105</v>
      </c>
      <c r="M67" s="3" t="s">
        <v>125</v>
      </c>
      <c r="N67" s="3" t="s">
        <v>429</v>
      </c>
      <c r="O67" s="3" t="s">
        <v>430</v>
      </c>
      <c r="P67" s="2" t="s">
        <v>431</v>
      </c>
      <c r="Q67" s="2" t="s">
        <v>428</v>
      </c>
      <c r="R67" s="2"/>
      <c r="S67" s="2" t="s">
        <v>428</v>
      </c>
    </row>
    <row r="68" spans="1:19" ht="21.6" customHeight="1" x14ac:dyDescent="0.25">
      <c r="A68" s="116" t="s">
        <v>5461</v>
      </c>
      <c r="B68" s="137" t="s">
        <v>204</v>
      </c>
      <c r="C68" s="134" t="s">
        <v>78</v>
      </c>
      <c r="D68" s="135" t="s">
        <v>115</v>
      </c>
      <c r="E68" s="136">
        <v>44652</v>
      </c>
      <c r="F68" s="136">
        <v>45292</v>
      </c>
      <c r="G68" s="180" t="s">
        <v>137</v>
      </c>
      <c r="H68" s="181">
        <v>44130</v>
      </c>
      <c r="I68" s="3">
        <v>8</v>
      </c>
      <c r="J68" s="3" t="s">
        <v>120</v>
      </c>
      <c r="K68" s="6" t="s">
        <v>106</v>
      </c>
      <c r="L68" s="6" t="s">
        <v>105</v>
      </c>
      <c r="M68" s="3" t="s">
        <v>125</v>
      </c>
      <c r="N68" s="3" t="s">
        <v>432</v>
      </c>
      <c r="O68" s="3" t="s">
        <v>433</v>
      </c>
      <c r="P68" s="2" t="s">
        <v>434</v>
      </c>
      <c r="Q68" s="2" t="s">
        <v>428</v>
      </c>
      <c r="R68" s="2"/>
      <c r="S68" s="2" t="s">
        <v>428</v>
      </c>
    </row>
    <row r="69" spans="1:19" ht="21.6" customHeight="1" x14ac:dyDescent="0.25">
      <c r="A69" s="116" t="s">
        <v>5462</v>
      </c>
      <c r="B69" s="137" t="s">
        <v>206</v>
      </c>
      <c r="C69" s="134" t="s">
        <v>80</v>
      </c>
      <c r="D69" s="135" t="s">
        <v>110</v>
      </c>
      <c r="E69" s="136">
        <v>45017</v>
      </c>
      <c r="F69" s="136">
        <v>45566</v>
      </c>
      <c r="G69" s="180" t="s">
        <v>134</v>
      </c>
      <c r="H69" s="181">
        <v>44351</v>
      </c>
      <c r="I69" s="3">
        <v>8</v>
      </c>
      <c r="J69" s="3" t="s">
        <v>107</v>
      </c>
      <c r="K69" s="6" t="s">
        <v>106</v>
      </c>
      <c r="L69" s="6" t="s">
        <v>105</v>
      </c>
      <c r="M69" s="3" t="s">
        <v>125</v>
      </c>
      <c r="N69" s="3" t="s">
        <v>438</v>
      </c>
      <c r="O69" s="3" t="s">
        <v>439</v>
      </c>
      <c r="P69" s="2" t="s">
        <v>440</v>
      </c>
      <c r="Q69" s="2" t="s">
        <v>428</v>
      </c>
      <c r="R69" s="2"/>
      <c r="S69" s="2" t="s">
        <v>428</v>
      </c>
    </row>
    <row r="70" spans="1:19" s="52" customFormat="1" ht="21.6" customHeight="1" x14ac:dyDescent="0.25">
      <c r="A70" s="116" t="s">
        <v>5463</v>
      </c>
      <c r="B70" s="162" t="s">
        <v>207</v>
      </c>
      <c r="C70" s="57" t="s">
        <v>20</v>
      </c>
      <c r="D70" s="58" t="s">
        <v>115</v>
      </c>
      <c r="E70" s="59">
        <v>44652</v>
      </c>
      <c r="F70" s="59">
        <v>45292</v>
      </c>
      <c r="G70" s="178" t="s">
        <v>135</v>
      </c>
      <c r="H70" s="179">
        <v>44816</v>
      </c>
      <c r="I70" s="49">
        <v>9</v>
      </c>
      <c r="J70" s="49" t="s">
        <v>120</v>
      </c>
      <c r="K70" s="51" t="s">
        <v>104</v>
      </c>
      <c r="L70" s="51" t="s">
        <v>105</v>
      </c>
      <c r="M70" s="49" t="s">
        <v>112</v>
      </c>
      <c r="N70" s="49" t="s">
        <v>441</v>
      </c>
      <c r="O70" s="49" t="s">
        <v>442</v>
      </c>
      <c r="P70" s="47" t="s">
        <v>443</v>
      </c>
      <c r="Q70" s="47" t="s">
        <v>208</v>
      </c>
      <c r="R70" s="47"/>
      <c r="S70" s="47" t="s">
        <v>208</v>
      </c>
    </row>
    <row r="71" spans="1:19" ht="21.6" customHeight="1" x14ac:dyDescent="0.25">
      <c r="A71" s="116" t="s">
        <v>5464</v>
      </c>
      <c r="B71" s="137" t="s">
        <v>209</v>
      </c>
      <c r="C71" s="134" t="s">
        <v>81</v>
      </c>
      <c r="D71" s="135" t="s">
        <v>115</v>
      </c>
      <c r="E71" s="136">
        <v>44287</v>
      </c>
      <c r="F71" s="136">
        <v>45292</v>
      </c>
      <c r="G71" s="180" t="s">
        <v>136</v>
      </c>
      <c r="H71" s="181">
        <v>44470</v>
      </c>
      <c r="I71" s="3">
        <v>8</v>
      </c>
      <c r="J71" s="3" t="s">
        <v>107</v>
      </c>
      <c r="K71" s="6" t="s">
        <v>104</v>
      </c>
      <c r="L71" s="6" t="s">
        <v>105</v>
      </c>
      <c r="M71" s="3" t="s">
        <v>125</v>
      </c>
      <c r="N71" s="3" t="s">
        <v>444</v>
      </c>
      <c r="O71" s="3" t="s">
        <v>445</v>
      </c>
      <c r="P71" s="2" t="s">
        <v>446</v>
      </c>
      <c r="Q71" s="2" t="s">
        <v>208</v>
      </c>
      <c r="R71" s="2"/>
      <c r="S71" s="2" t="s">
        <v>208</v>
      </c>
    </row>
    <row r="72" spans="1:19" ht="21.6" customHeight="1" x14ac:dyDescent="0.25">
      <c r="A72" s="116" t="s">
        <v>5465</v>
      </c>
      <c r="B72" s="137" t="s">
        <v>210</v>
      </c>
      <c r="C72" s="134" t="s">
        <v>82</v>
      </c>
      <c r="D72" s="135" t="s">
        <v>113</v>
      </c>
      <c r="E72" s="136">
        <v>41913</v>
      </c>
      <c r="F72" s="136">
        <v>45352</v>
      </c>
      <c r="G72" s="180" t="s">
        <v>138</v>
      </c>
      <c r="H72" s="181">
        <v>44711</v>
      </c>
      <c r="I72" s="3">
        <v>8</v>
      </c>
      <c r="J72" s="3" t="s">
        <v>107</v>
      </c>
      <c r="K72" s="6" t="s">
        <v>106</v>
      </c>
      <c r="L72" s="6" t="s">
        <v>105</v>
      </c>
      <c r="M72" s="3" t="s">
        <v>125</v>
      </c>
      <c r="N72" s="3" t="s">
        <v>447</v>
      </c>
      <c r="O72" s="3" t="s">
        <v>448</v>
      </c>
      <c r="P72" s="2" t="s">
        <v>449</v>
      </c>
      <c r="Q72" s="2" t="s">
        <v>208</v>
      </c>
      <c r="R72" s="2"/>
      <c r="S72" s="2" t="s">
        <v>208</v>
      </c>
    </row>
    <row r="73" spans="1:19" ht="21.6" customHeight="1" x14ac:dyDescent="0.25">
      <c r="A73" s="116" t="s">
        <v>5466</v>
      </c>
      <c r="B73" s="137" t="s">
        <v>2305</v>
      </c>
      <c r="C73" s="134" t="s">
        <v>2306</v>
      </c>
      <c r="D73" s="135" t="s">
        <v>113</v>
      </c>
      <c r="E73" s="136">
        <v>41730</v>
      </c>
      <c r="F73" s="136">
        <v>44986</v>
      </c>
      <c r="G73" s="180" t="s">
        <v>137</v>
      </c>
      <c r="H73" s="181">
        <v>45369</v>
      </c>
      <c r="I73" s="3">
        <v>8</v>
      </c>
      <c r="J73" s="3" t="s">
        <v>107</v>
      </c>
      <c r="K73" s="6" t="s">
        <v>106</v>
      </c>
      <c r="L73" s="6" t="s">
        <v>105</v>
      </c>
      <c r="M73" s="3" t="s">
        <v>125</v>
      </c>
      <c r="N73" s="3" t="s">
        <v>2308</v>
      </c>
      <c r="O73" s="3" t="s">
        <v>2309</v>
      </c>
      <c r="P73" s="2" t="s">
        <v>2310</v>
      </c>
      <c r="Q73" s="2" t="s">
        <v>208</v>
      </c>
      <c r="R73" s="2"/>
      <c r="S73" s="2" t="s">
        <v>208</v>
      </c>
    </row>
    <row r="74" spans="1:19" s="52" customFormat="1" ht="21.6" customHeight="1" x14ac:dyDescent="0.25">
      <c r="A74" s="116" t="s">
        <v>5467</v>
      </c>
      <c r="B74" s="162" t="s">
        <v>211</v>
      </c>
      <c r="C74" s="57" t="s">
        <v>83</v>
      </c>
      <c r="D74" s="58" t="s">
        <v>110</v>
      </c>
      <c r="E74" s="59">
        <v>45200</v>
      </c>
      <c r="F74" s="59">
        <v>45292</v>
      </c>
      <c r="G74" s="178" t="s">
        <v>135</v>
      </c>
      <c r="H74" s="179">
        <v>44747</v>
      </c>
      <c r="I74" s="49">
        <v>9</v>
      </c>
      <c r="J74" s="49" t="s">
        <v>120</v>
      </c>
      <c r="K74" s="51" t="s">
        <v>104</v>
      </c>
      <c r="L74" s="51" t="s">
        <v>105</v>
      </c>
      <c r="M74" s="49" t="s">
        <v>112</v>
      </c>
      <c r="N74" s="49" t="s">
        <v>450</v>
      </c>
      <c r="O74" s="49" t="s">
        <v>451</v>
      </c>
      <c r="P74" s="47" t="s">
        <v>452</v>
      </c>
      <c r="Q74" s="47" t="s">
        <v>212</v>
      </c>
      <c r="R74" s="47"/>
      <c r="S74" s="47" t="s">
        <v>212</v>
      </c>
    </row>
    <row r="75" spans="1:19" ht="21.6" customHeight="1" x14ac:dyDescent="0.25">
      <c r="A75" s="116" t="s">
        <v>5468</v>
      </c>
      <c r="B75" s="137" t="s">
        <v>213</v>
      </c>
      <c r="C75" s="134" t="s">
        <v>84</v>
      </c>
      <c r="D75" s="135" t="s">
        <v>113</v>
      </c>
      <c r="E75" s="136">
        <v>42461</v>
      </c>
      <c r="F75" s="136">
        <v>45292</v>
      </c>
      <c r="G75" s="180" t="s">
        <v>136</v>
      </c>
      <c r="H75" s="181">
        <v>43707</v>
      </c>
      <c r="I75" s="3">
        <v>8</v>
      </c>
      <c r="J75" s="3" t="s">
        <v>107</v>
      </c>
      <c r="K75" s="6" t="s">
        <v>106</v>
      </c>
      <c r="L75" s="6" t="s">
        <v>105</v>
      </c>
      <c r="M75" s="3" t="s">
        <v>125</v>
      </c>
      <c r="N75" s="3" t="s">
        <v>453</v>
      </c>
      <c r="O75" s="3" t="s">
        <v>454</v>
      </c>
      <c r="P75" s="2" t="s">
        <v>455</v>
      </c>
      <c r="Q75" s="2" t="s">
        <v>212</v>
      </c>
      <c r="R75" s="2"/>
      <c r="S75" s="2" t="s">
        <v>212</v>
      </c>
    </row>
    <row r="76" spans="1:19" ht="21.6" customHeight="1" x14ac:dyDescent="0.25">
      <c r="A76" s="116" t="s">
        <v>5469</v>
      </c>
      <c r="B76" s="137" t="s">
        <v>215</v>
      </c>
      <c r="C76" s="134" t="s">
        <v>86</v>
      </c>
      <c r="D76" s="168" t="s">
        <v>110</v>
      </c>
      <c r="E76" s="169">
        <v>45383</v>
      </c>
      <c r="F76" s="136">
        <v>45292</v>
      </c>
      <c r="G76" s="180" t="s">
        <v>138</v>
      </c>
      <c r="H76" s="181">
        <v>44351</v>
      </c>
      <c r="I76" s="3">
        <v>8</v>
      </c>
      <c r="J76" s="3" t="s">
        <v>107</v>
      </c>
      <c r="K76" s="6" t="s">
        <v>106</v>
      </c>
      <c r="L76" s="6" t="s">
        <v>105</v>
      </c>
      <c r="M76" s="3" t="s">
        <v>125</v>
      </c>
      <c r="N76" s="3" t="s">
        <v>458</v>
      </c>
      <c r="O76" s="3" t="s">
        <v>238</v>
      </c>
      <c r="P76" s="2" t="s">
        <v>459</v>
      </c>
      <c r="Q76" s="2" t="s">
        <v>212</v>
      </c>
      <c r="R76" s="2"/>
      <c r="S76" s="2" t="s">
        <v>212</v>
      </c>
    </row>
    <row r="77" spans="1:19" s="52" customFormat="1" ht="21.6" customHeight="1" x14ac:dyDescent="0.25">
      <c r="A77" s="116" t="s">
        <v>5470</v>
      </c>
      <c r="B77" s="162" t="s">
        <v>4551</v>
      </c>
      <c r="C77" s="57" t="s">
        <v>4552</v>
      </c>
      <c r="D77" s="58" t="s">
        <v>113</v>
      </c>
      <c r="E77" s="59">
        <v>44105</v>
      </c>
      <c r="F77" s="59">
        <v>44621</v>
      </c>
      <c r="G77" s="178" t="s">
        <v>135</v>
      </c>
      <c r="H77" s="179">
        <v>45369</v>
      </c>
      <c r="I77" s="49">
        <v>9</v>
      </c>
      <c r="J77" s="49" t="s">
        <v>107</v>
      </c>
      <c r="K77" s="51" t="s">
        <v>106</v>
      </c>
      <c r="L77" s="51" t="s">
        <v>105</v>
      </c>
      <c r="M77" s="49" t="s">
        <v>112</v>
      </c>
      <c r="N77" s="49" t="s">
        <v>4553</v>
      </c>
      <c r="O77" s="49">
        <v>81363124175</v>
      </c>
      <c r="P77" s="47" t="s">
        <v>4554</v>
      </c>
      <c r="Q77" s="47" t="s">
        <v>463</v>
      </c>
      <c r="R77" s="47"/>
      <c r="S77" s="47" t="s">
        <v>463</v>
      </c>
    </row>
    <row r="78" spans="1:19" ht="21.6" customHeight="1" x14ac:dyDescent="0.25">
      <c r="A78" s="116" t="s">
        <v>5471</v>
      </c>
      <c r="B78" s="137" t="s">
        <v>217</v>
      </c>
      <c r="C78" s="134" t="s">
        <v>88</v>
      </c>
      <c r="D78" s="135" t="s">
        <v>110</v>
      </c>
      <c r="E78" s="136">
        <v>43556</v>
      </c>
      <c r="F78" s="136">
        <v>45352</v>
      </c>
      <c r="G78" s="180" t="s">
        <v>136</v>
      </c>
      <c r="H78" s="181">
        <v>44231</v>
      </c>
      <c r="I78" s="3">
        <v>8</v>
      </c>
      <c r="J78" s="3" t="s">
        <v>118</v>
      </c>
      <c r="K78" s="6" t="s">
        <v>106</v>
      </c>
      <c r="L78" s="6" t="s">
        <v>105</v>
      </c>
      <c r="M78" s="3" t="s">
        <v>125</v>
      </c>
      <c r="N78" s="3" t="s">
        <v>464</v>
      </c>
      <c r="O78" s="3" t="s">
        <v>465</v>
      </c>
      <c r="P78" s="2" t="s">
        <v>466</v>
      </c>
      <c r="Q78" s="2" t="s">
        <v>463</v>
      </c>
      <c r="R78" s="2"/>
      <c r="S78" s="2" t="s">
        <v>463</v>
      </c>
    </row>
    <row r="79" spans="1:19" ht="21.6" customHeight="1" x14ac:dyDescent="0.25">
      <c r="A79" s="116" t="s">
        <v>5472</v>
      </c>
      <c r="B79" s="137" t="s">
        <v>218</v>
      </c>
      <c r="C79" s="134" t="s">
        <v>89</v>
      </c>
      <c r="D79" s="135" t="s">
        <v>115</v>
      </c>
      <c r="E79" s="136">
        <v>44470</v>
      </c>
      <c r="F79" s="136">
        <v>45292</v>
      </c>
      <c r="G79" s="180" t="s">
        <v>138</v>
      </c>
      <c r="H79" s="181">
        <v>44105</v>
      </c>
      <c r="I79" s="3">
        <v>8</v>
      </c>
      <c r="J79" s="3" t="s">
        <v>120</v>
      </c>
      <c r="K79" s="6" t="s">
        <v>104</v>
      </c>
      <c r="L79" s="6" t="s">
        <v>105</v>
      </c>
      <c r="M79" s="3" t="s">
        <v>125</v>
      </c>
      <c r="N79" s="3" t="s">
        <v>467</v>
      </c>
      <c r="O79" s="3" t="s">
        <v>468</v>
      </c>
      <c r="P79" s="2" t="s">
        <v>469</v>
      </c>
      <c r="Q79" s="2" t="s">
        <v>463</v>
      </c>
      <c r="R79" s="2"/>
      <c r="S79" s="2" t="s">
        <v>463</v>
      </c>
    </row>
    <row r="80" spans="1:19" ht="21.6" customHeight="1" x14ac:dyDescent="0.25">
      <c r="A80" s="116" t="s">
        <v>5473</v>
      </c>
      <c r="B80" s="137" t="s">
        <v>219</v>
      </c>
      <c r="C80" s="134" t="s">
        <v>90</v>
      </c>
      <c r="D80" s="135" t="s">
        <v>110</v>
      </c>
      <c r="E80" s="136">
        <v>42461</v>
      </c>
      <c r="F80" s="136">
        <v>45231</v>
      </c>
      <c r="G80" s="180" t="s">
        <v>134</v>
      </c>
      <c r="H80" s="181">
        <v>42732</v>
      </c>
      <c r="I80" s="3">
        <v>8</v>
      </c>
      <c r="J80" s="3" t="s">
        <v>118</v>
      </c>
      <c r="K80" s="6" t="s">
        <v>106</v>
      </c>
      <c r="L80" s="6" t="s">
        <v>105</v>
      </c>
      <c r="M80" s="3" t="s">
        <v>125</v>
      </c>
      <c r="N80" s="3" t="s">
        <v>470</v>
      </c>
      <c r="O80" s="3" t="s">
        <v>471</v>
      </c>
      <c r="P80" s="2" t="s">
        <v>472</v>
      </c>
      <c r="Q80" s="2" t="s">
        <v>463</v>
      </c>
      <c r="R80" s="2"/>
      <c r="S80" s="2" t="s">
        <v>463</v>
      </c>
    </row>
    <row r="81" spans="1:19" s="52" customFormat="1" ht="21.6" customHeight="1" x14ac:dyDescent="0.25">
      <c r="A81" s="116" t="s">
        <v>5474</v>
      </c>
      <c r="B81" s="162" t="s">
        <v>4477</v>
      </c>
      <c r="C81" s="57" t="s">
        <v>4478</v>
      </c>
      <c r="D81" s="58" t="s">
        <v>110</v>
      </c>
      <c r="E81" s="59">
        <v>44652</v>
      </c>
      <c r="F81" s="59">
        <v>44805</v>
      </c>
      <c r="G81" s="178" t="s">
        <v>135</v>
      </c>
      <c r="H81" s="179">
        <v>45369</v>
      </c>
      <c r="I81" s="49">
        <v>8</v>
      </c>
      <c r="J81" s="49" t="s">
        <v>111</v>
      </c>
      <c r="K81" s="51" t="s">
        <v>104</v>
      </c>
      <c r="L81" s="51" t="s">
        <v>105</v>
      </c>
      <c r="M81" s="49" t="s">
        <v>125</v>
      </c>
      <c r="N81" s="49" t="s">
        <v>1952</v>
      </c>
      <c r="O81" s="49" t="s">
        <v>4479</v>
      </c>
      <c r="P81" s="47" t="s">
        <v>4480</v>
      </c>
      <c r="Q81" s="47" t="s">
        <v>221</v>
      </c>
      <c r="R81" s="47"/>
      <c r="S81" s="47" t="s">
        <v>221</v>
      </c>
    </row>
    <row r="82" spans="1:19" ht="21.6" customHeight="1" x14ac:dyDescent="0.25">
      <c r="A82" s="116" t="s">
        <v>5475</v>
      </c>
      <c r="B82" s="137" t="s">
        <v>222</v>
      </c>
      <c r="C82" s="134" t="s">
        <v>92</v>
      </c>
      <c r="D82" s="135" t="s">
        <v>115</v>
      </c>
      <c r="E82" s="136">
        <v>44652</v>
      </c>
      <c r="F82" s="136">
        <v>44927</v>
      </c>
      <c r="G82" s="180" t="s">
        <v>136</v>
      </c>
      <c r="H82" s="181">
        <v>44351</v>
      </c>
      <c r="I82" s="3">
        <v>8</v>
      </c>
      <c r="J82" s="3" t="s">
        <v>120</v>
      </c>
      <c r="K82" s="6" t="s">
        <v>104</v>
      </c>
      <c r="L82" s="6" t="s">
        <v>105</v>
      </c>
      <c r="M82" s="3" t="s">
        <v>125</v>
      </c>
      <c r="N82" s="3" t="s">
        <v>476</v>
      </c>
      <c r="O82" s="3" t="s">
        <v>477</v>
      </c>
      <c r="P82" s="2" t="s">
        <v>478</v>
      </c>
      <c r="Q82" s="2" t="s">
        <v>221</v>
      </c>
      <c r="R82" s="2"/>
      <c r="S82" s="2" t="s">
        <v>221</v>
      </c>
    </row>
    <row r="83" spans="1:19" ht="21.6" customHeight="1" x14ac:dyDescent="0.25">
      <c r="A83" s="116" t="s">
        <v>5476</v>
      </c>
      <c r="B83" s="137" t="s">
        <v>223</v>
      </c>
      <c r="C83" s="134" t="s">
        <v>93</v>
      </c>
      <c r="D83" s="135" t="s">
        <v>113</v>
      </c>
      <c r="E83" s="136">
        <v>42826</v>
      </c>
      <c r="F83" s="136">
        <v>44927</v>
      </c>
      <c r="G83" s="180" t="s">
        <v>137</v>
      </c>
      <c r="H83" s="181">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137" t="s">
        <v>224</v>
      </c>
      <c r="C84" s="134" t="s">
        <v>94</v>
      </c>
      <c r="D84" s="135" t="s">
        <v>115</v>
      </c>
      <c r="E84" s="136">
        <v>44287</v>
      </c>
      <c r="F84" s="136">
        <v>44927</v>
      </c>
      <c r="G84" s="180" t="s">
        <v>138</v>
      </c>
      <c r="H84" s="181">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162" t="s">
        <v>226</v>
      </c>
      <c r="C85" s="57" t="s">
        <v>100</v>
      </c>
      <c r="D85" s="58" t="s">
        <v>110</v>
      </c>
      <c r="E85" s="59">
        <v>44835</v>
      </c>
      <c r="F85" s="59">
        <v>45536</v>
      </c>
      <c r="G85" s="178" t="s">
        <v>135</v>
      </c>
      <c r="H85" s="179">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137" t="s">
        <v>228</v>
      </c>
      <c r="C86" s="134" t="s">
        <v>96</v>
      </c>
      <c r="D86" s="135" t="s">
        <v>110</v>
      </c>
      <c r="E86" s="136">
        <v>45017</v>
      </c>
      <c r="F86" s="136">
        <v>45292</v>
      </c>
      <c r="G86" s="180" t="s">
        <v>136</v>
      </c>
      <c r="H86" s="181">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137" t="s">
        <v>229</v>
      </c>
      <c r="C87" s="134" t="s">
        <v>97</v>
      </c>
      <c r="D87" s="135" t="s">
        <v>110</v>
      </c>
      <c r="E87" s="136">
        <v>44287</v>
      </c>
      <c r="F87" s="136">
        <v>45566</v>
      </c>
      <c r="G87" s="180" t="s">
        <v>137</v>
      </c>
      <c r="H87" s="181">
        <v>42732</v>
      </c>
      <c r="I87" s="3">
        <v>8</v>
      </c>
      <c r="J87" s="3" t="s">
        <v>107</v>
      </c>
      <c r="K87" s="6" t="s">
        <v>104</v>
      </c>
      <c r="L87" s="6" t="s">
        <v>105</v>
      </c>
      <c r="M87" s="3" t="s">
        <v>125</v>
      </c>
      <c r="N87" s="3" t="s">
        <v>491</v>
      </c>
      <c r="O87" s="3" t="s">
        <v>492</v>
      </c>
      <c r="P87" s="2" t="s">
        <v>493</v>
      </c>
      <c r="Q87" s="2" t="s">
        <v>227</v>
      </c>
      <c r="R87" s="2"/>
      <c r="S87" s="2" t="s">
        <v>227</v>
      </c>
    </row>
    <row r="88" spans="1:19" s="175" customFormat="1" ht="21.6" customHeight="1" x14ac:dyDescent="0.25">
      <c r="A88" s="165" t="s">
        <v>5481</v>
      </c>
      <c r="B88" s="166" t="s">
        <v>230</v>
      </c>
      <c r="C88" s="167" t="s">
        <v>98</v>
      </c>
      <c r="D88" s="168" t="s">
        <v>122</v>
      </c>
      <c r="E88" s="169">
        <v>45383</v>
      </c>
      <c r="F88" s="169">
        <v>44986</v>
      </c>
      <c r="G88" s="170" t="s">
        <v>138</v>
      </c>
      <c r="H88" s="171">
        <v>44130</v>
      </c>
      <c r="I88" s="172">
        <v>8</v>
      </c>
      <c r="J88" s="172" t="s">
        <v>118</v>
      </c>
      <c r="K88" s="173" t="s">
        <v>106</v>
      </c>
      <c r="L88" s="173" t="s">
        <v>105</v>
      </c>
      <c r="M88" s="172" t="s">
        <v>125</v>
      </c>
      <c r="N88" s="172" t="s">
        <v>494</v>
      </c>
      <c r="O88" s="172" t="s">
        <v>495</v>
      </c>
      <c r="P88" s="174" t="s">
        <v>496</v>
      </c>
      <c r="Q88" s="174" t="s">
        <v>227</v>
      </c>
      <c r="R88" s="174"/>
      <c r="S88" s="174" t="s">
        <v>227</v>
      </c>
    </row>
    <row r="89" spans="1:19" ht="21.6" customHeight="1" x14ac:dyDescent="0.25">
      <c r="A89" s="119" t="s">
        <v>5482</v>
      </c>
      <c r="B89" s="163" t="s">
        <v>497</v>
      </c>
      <c r="C89" s="138" t="s">
        <v>99</v>
      </c>
      <c r="D89" s="139" t="s">
        <v>115</v>
      </c>
      <c r="E89" s="140">
        <v>44287</v>
      </c>
      <c r="F89" s="140">
        <v>45352</v>
      </c>
      <c r="G89" s="183" t="s">
        <v>134</v>
      </c>
      <c r="H89" s="184">
        <v>44567</v>
      </c>
      <c r="I89" s="36">
        <v>8</v>
      </c>
      <c r="J89" s="36" t="s">
        <v>103</v>
      </c>
      <c r="K89" s="40" t="s">
        <v>106</v>
      </c>
      <c r="L89" s="40" t="s">
        <v>105</v>
      </c>
      <c r="M89" s="36" t="s">
        <v>125</v>
      </c>
      <c r="N89" s="36" t="s">
        <v>498</v>
      </c>
      <c r="O89" s="36" t="s">
        <v>499</v>
      </c>
      <c r="P89" s="34" t="s">
        <v>500</v>
      </c>
      <c r="Q89" s="34" t="s">
        <v>227</v>
      </c>
      <c r="R89" s="34"/>
      <c r="S89" s="34" t="s">
        <v>227</v>
      </c>
    </row>
    <row r="91" spans="1:19" s="64" customFormat="1" ht="15.75" x14ac:dyDescent="0.25">
      <c r="A91" s="62" t="s">
        <v>5380</v>
      </c>
      <c r="B91" s="141" t="s">
        <v>5381</v>
      </c>
      <c r="C91" s="142"/>
      <c r="D91" s="142"/>
      <c r="E91" s="143"/>
      <c r="F91" s="144"/>
      <c r="G91" s="142"/>
      <c r="H91" s="144"/>
      <c r="M91" s="68"/>
      <c r="N91" s="68"/>
    </row>
    <row r="92" spans="1:19" s="64" customFormat="1" ht="15.75" x14ac:dyDescent="0.25">
      <c r="A92" s="62" t="s">
        <v>5383</v>
      </c>
      <c r="B92" s="141" t="s">
        <v>5384</v>
      </c>
      <c r="C92" s="142"/>
      <c r="D92" s="142"/>
      <c r="E92" s="142">
        <v>1</v>
      </c>
      <c r="F92" s="144"/>
      <c r="G92" s="145"/>
      <c r="H92" s="144"/>
      <c r="R92" s="67" t="s">
        <v>5487</v>
      </c>
    </row>
    <row r="93" spans="1:19" s="64" customFormat="1" ht="15.75" x14ac:dyDescent="0.25">
      <c r="A93" s="62" t="s">
        <v>5383</v>
      </c>
      <c r="B93" s="141" t="s">
        <v>5386</v>
      </c>
      <c r="C93" s="142"/>
      <c r="D93" s="142"/>
      <c r="E93" s="142">
        <v>1</v>
      </c>
      <c r="F93" s="144"/>
      <c r="G93" s="142"/>
      <c r="H93" s="144"/>
      <c r="R93" s="70" t="s">
        <v>5385</v>
      </c>
    </row>
    <row r="94" spans="1:19" s="64" customFormat="1" ht="15.75" x14ac:dyDescent="0.25">
      <c r="A94" s="62" t="s">
        <v>5383</v>
      </c>
      <c r="B94" s="141" t="s">
        <v>5387</v>
      </c>
      <c r="C94" s="141" t="s">
        <v>5388</v>
      </c>
      <c r="D94" s="146">
        <v>3</v>
      </c>
      <c r="E94" s="147">
        <f>SUM(D94:D95)</f>
        <v>20</v>
      </c>
      <c r="F94" s="144"/>
      <c r="G94" s="142"/>
      <c r="H94" s="144"/>
      <c r="N94" s="64" t="s">
        <v>5383</v>
      </c>
      <c r="R94" s="70"/>
    </row>
    <row r="95" spans="1:19" s="64" customFormat="1" ht="15.75" x14ac:dyDescent="0.25">
      <c r="A95" s="62" t="s">
        <v>5383</v>
      </c>
      <c r="B95" s="141"/>
      <c r="C95" s="141" t="s">
        <v>5389</v>
      </c>
      <c r="D95" s="148">
        <v>17</v>
      </c>
      <c r="E95" s="143"/>
      <c r="F95" s="144"/>
      <c r="G95" s="142"/>
      <c r="H95" s="144"/>
      <c r="R95" s="70"/>
    </row>
    <row r="96" spans="1:19" s="64" customFormat="1" ht="15.75" x14ac:dyDescent="0.25">
      <c r="A96" s="62" t="s">
        <v>5383</v>
      </c>
      <c r="B96" s="141"/>
      <c r="C96" s="142"/>
      <c r="D96" s="142"/>
      <c r="E96" s="143"/>
      <c r="F96" s="144"/>
      <c r="G96" s="142"/>
      <c r="H96" s="144"/>
      <c r="R96" s="73" t="s">
        <v>5390</v>
      </c>
    </row>
    <row r="97" spans="1:18" s="64" customFormat="1" ht="15.75" x14ac:dyDescent="0.25">
      <c r="A97" s="70"/>
      <c r="B97" s="141" t="s">
        <v>5392</v>
      </c>
      <c r="C97" s="141" t="s">
        <v>5393</v>
      </c>
      <c r="D97" s="142">
        <v>2</v>
      </c>
      <c r="E97" s="147">
        <f>SUM(D97:D98)</f>
        <v>53</v>
      </c>
      <c r="F97" s="144"/>
      <c r="G97" s="142"/>
      <c r="H97" s="144"/>
      <c r="R97" s="70" t="s">
        <v>5391</v>
      </c>
    </row>
    <row r="98" spans="1:18" s="66" customFormat="1" ht="16.5" x14ac:dyDescent="0.25">
      <c r="A98" s="70"/>
      <c r="B98" s="141"/>
      <c r="C98" s="149" t="s">
        <v>5394</v>
      </c>
      <c r="D98" s="150">
        <f>55-4</f>
        <v>51</v>
      </c>
      <c r="E98" s="151" t="s">
        <v>5383</v>
      </c>
      <c r="F98" s="144"/>
      <c r="G98" s="142"/>
      <c r="H98" s="144"/>
    </row>
    <row r="99" spans="1:18" s="66" customFormat="1" ht="15.75" x14ac:dyDescent="0.25">
      <c r="A99" s="70"/>
      <c r="B99" s="141"/>
      <c r="C99" s="144"/>
      <c r="D99" s="142"/>
      <c r="E99" s="143"/>
      <c r="F99" s="144"/>
      <c r="G99" s="142"/>
      <c r="H99" s="144"/>
    </row>
    <row r="100" spans="1:18" s="66" customFormat="1" ht="15.75" x14ac:dyDescent="0.25">
      <c r="A100" s="70"/>
      <c r="B100" s="141" t="s">
        <v>5395</v>
      </c>
      <c r="C100" s="142"/>
      <c r="D100" s="150"/>
      <c r="E100" s="152">
        <f>SUM(E92:E97)</f>
        <v>75</v>
      </c>
      <c r="F100" s="144"/>
      <c r="G100" s="142"/>
      <c r="H100" s="144"/>
    </row>
    <row r="101" spans="1:18" s="66" customFormat="1" ht="15.75" x14ac:dyDescent="0.25">
      <c r="A101" s="70"/>
      <c r="B101" s="141" t="s">
        <v>5396</v>
      </c>
      <c r="C101" s="142"/>
      <c r="D101" s="142"/>
      <c r="E101" s="153">
        <v>6</v>
      </c>
      <c r="F101" s="144"/>
      <c r="G101" s="142"/>
      <c r="H101" s="144"/>
    </row>
    <row r="102" spans="1:18" s="66" customFormat="1" ht="16.5" thickBot="1" x14ac:dyDescent="0.3">
      <c r="A102" s="70"/>
      <c r="B102" s="141" t="s">
        <v>5397</v>
      </c>
      <c r="C102" s="142"/>
      <c r="D102" s="154"/>
      <c r="E102" s="155">
        <f>E100+E101</f>
        <v>81</v>
      </c>
      <c r="F102" s="144"/>
      <c r="G102" s="142"/>
      <c r="H102" s="144"/>
    </row>
    <row r="103" spans="1:18" ht="15.75" thickTop="1" x14ac:dyDescent="0.25"/>
    <row r="110" spans="1:18" x14ac:dyDescent="0.25">
      <c r="B110" s="164"/>
      <c r="C110" s="156"/>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5:S55 N57:S59 N55:P55 N78:S80 Q77:S77 Q81:S81 N44:S46 Q43:S43 Q56:S56 N74:S76 N15:S22 Q14 S14 N32:S42 N49:S54 N61:S72 N82:S89 N24:S30 Q73:S73">
    <cfRule type="cellIs" dxfId="47" priority="18" stopIfTrue="1" operator="equal">
      <formula>"Pensiun"</formula>
    </cfRule>
  </conditionalFormatting>
  <conditionalFormatting sqref="N11:P11 R11">
    <cfRule type="cellIs" dxfId="46" priority="17" stopIfTrue="1" operator="equal">
      <formula>"Pensiun"</formula>
    </cfRule>
  </conditionalFormatting>
  <conditionalFormatting sqref="N23:P23">
    <cfRule type="cellIs" dxfId="45" priority="16" stopIfTrue="1" operator="equal">
      <formula>"Pensiun"</formula>
    </cfRule>
  </conditionalFormatting>
  <conditionalFormatting sqref="N48:P48">
    <cfRule type="cellIs" dxfId="44" priority="15" stopIfTrue="1" operator="equal">
      <formula>"Pensiun"</formula>
    </cfRule>
  </conditionalFormatting>
  <conditionalFormatting sqref="N47:P47">
    <cfRule type="cellIs" dxfId="43" priority="14" stopIfTrue="1" operator="equal">
      <formula>"Pensiun"</formula>
    </cfRule>
  </conditionalFormatting>
  <conditionalFormatting sqref="N31:P31">
    <cfRule type="cellIs" dxfId="42" priority="13" stopIfTrue="1" operator="equal">
      <formula>"Pensiun"</formula>
    </cfRule>
  </conditionalFormatting>
  <conditionalFormatting sqref="N60:S60">
    <cfRule type="cellIs" dxfId="41" priority="12" stopIfTrue="1" operator="equal">
      <formula>"Pensiun"</formula>
    </cfRule>
  </conditionalFormatting>
  <conditionalFormatting sqref="N77:P77">
    <cfRule type="cellIs" dxfId="40" priority="11" stopIfTrue="1" operator="equal">
      <formula>"Pensiun"</formula>
    </cfRule>
  </conditionalFormatting>
  <conditionalFormatting sqref="N81:P81">
    <cfRule type="cellIs" dxfId="39" priority="10" stopIfTrue="1" operator="equal">
      <formula>"Pensiun"</formula>
    </cfRule>
  </conditionalFormatting>
  <conditionalFormatting sqref="N56:P56">
    <cfRule type="cellIs" dxfId="38" priority="9" stopIfTrue="1" operator="equal">
      <formula>"Pensiun"</formula>
    </cfRule>
  </conditionalFormatting>
  <conditionalFormatting sqref="N43:P43">
    <cfRule type="cellIs" dxfId="37" priority="8" stopIfTrue="1" operator="equal">
      <formula>"Pensiun"</formula>
    </cfRule>
  </conditionalFormatting>
  <conditionalFormatting sqref="N73:P73">
    <cfRule type="cellIs" dxfId="36" priority="7" stopIfTrue="1" operator="equal">
      <formula>"Pensiun"</formula>
    </cfRule>
  </conditionalFormatting>
  <conditionalFormatting sqref="N14:P14">
    <cfRule type="cellIs" dxfId="35" priority="6" stopIfTrue="1" operator="equal">
      <formula>"Pensiun"</formula>
    </cfRule>
  </conditionalFormatting>
  <conditionalFormatting sqref="Q23:S23">
    <cfRule type="cellIs" dxfId="34" priority="5" stopIfTrue="1" operator="equal">
      <formula>"Pensiun"</formula>
    </cfRule>
  </conditionalFormatting>
  <conditionalFormatting sqref="Q31:S31">
    <cfRule type="cellIs" dxfId="33" priority="4" stopIfTrue="1" operator="equal">
      <formula>"Pensiun"</formula>
    </cfRule>
  </conditionalFormatting>
  <conditionalFormatting sqref="Q47:S47">
    <cfRule type="cellIs" dxfId="32" priority="3" stopIfTrue="1" operator="equal">
      <formula>"Pensiun"</formula>
    </cfRule>
  </conditionalFormatting>
  <conditionalFormatting sqref="Q48:S48">
    <cfRule type="cellIs" dxfId="31" priority="2" stopIfTrue="1" operator="equal">
      <formula>"Pensiun"</formula>
    </cfRule>
  </conditionalFormatting>
  <conditionalFormatting sqref="Q55">
    <cfRule type="cellIs" dxfId="30" priority="1" stopIfTrue="1" operator="equal">
      <formula>"Pensiun"</formula>
    </cfRule>
  </conditionalFormatting>
  <dataValidations count="2">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s>
  <printOptions horizontalCentered="1"/>
  <pageMargins left="0.19685039370078741" right="1.1811023622047245" top="0.39370078740157483" bottom="0.19685039370078741" header="0.59055118110236227" footer="0.9055118110236221"/>
  <pageSetup paperSize="346" scale="50" orientation="landscape" horizontalDpi="4294967293" verticalDpi="4294967293" r:id="rId1"/>
  <headerFooter>
    <oddFooter xml:space="preserve">&amp;L&amp;8Bezetting Keadaan Desember 2023&amp;R&amp;10Page &amp;P of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10"/>
  <sheetViews>
    <sheetView view="pageBreakPreview" topLeftCell="A13" zoomScale="85" zoomScaleNormal="85" zoomScaleSheetLayoutView="85" workbookViewId="0">
      <selection activeCell="B19" sqref="B19"/>
    </sheetView>
  </sheetViews>
  <sheetFormatPr defaultColWidth="9.140625" defaultRowHeight="15" x14ac:dyDescent="0.25"/>
  <cols>
    <col min="1" max="1" width="6.28515625" style="108" customWidth="1"/>
    <col min="2" max="2" width="41" style="10" customWidth="1"/>
    <col min="3" max="3" width="20.42578125" style="10" customWidth="1"/>
    <col min="4" max="4" width="7.5703125" style="10" customWidth="1"/>
    <col min="5" max="6" width="10.28515625" style="10" customWidth="1"/>
    <col min="7" max="7" width="51.7109375" style="10" customWidth="1"/>
    <col min="8" max="8" width="10.28515625" style="19" customWidth="1"/>
    <col min="9" max="9" width="8.28515625" style="19" customWidth="1"/>
    <col min="10" max="10" width="12.140625" style="10" customWidth="1"/>
    <col min="11" max="11" width="8.5703125" style="10" customWidth="1"/>
    <col min="12" max="12" width="8.7109375" style="10" customWidth="1"/>
    <col min="13" max="13" width="12.7109375" style="10" customWidth="1"/>
    <col min="14" max="14" width="17.5703125" style="10" hidden="1" customWidth="1"/>
    <col min="15" max="15" width="15.7109375" style="10" hidden="1" customWidth="1"/>
    <col min="16" max="16" width="30" style="10" hidden="1" customWidth="1"/>
    <col min="17" max="17" width="39.42578125" style="10" customWidth="1"/>
    <col min="18" max="18" width="29.5703125" style="10" customWidth="1"/>
    <col min="19" max="19" width="39" style="10" customWidth="1"/>
    <col min="20" max="16384" width="9.140625" style="10"/>
  </cols>
  <sheetData>
    <row r="1" spans="1:19" ht="15.75" x14ac:dyDescent="0.25">
      <c r="A1" s="102" t="s">
        <v>15</v>
      </c>
      <c r="B1" s="12"/>
      <c r="C1" s="12"/>
      <c r="D1" s="12"/>
      <c r="E1" s="12"/>
      <c r="F1" s="12"/>
      <c r="G1" s="12"/>
      <c r="H1" s="12"/>
      <c r="I1" s="12"/>
      <c r="J1" s="12"/>
      <c r="K1" s="12"/>
      <c r="L1" s="12"/>
      <c r="M1" s="12"/>
      <c r="N1" s="12"/>
      <c r="O1" s="12"/>
      <c r="P1" s="12"/>
      <c r="Q1" s="12"/>
      <c r="R1" s="12"/>
      <c r="S1" s="12"/>
    </row>
    <row r="2" spans="1:19" ht="15.75" x14ac:dyDescent="0.25">
      <c r="A2" s="102" t="s">
        <v>16</v>
      </c>
      <c r="B2" s="12"/>
      <c r="C2" s="12"/>
      <c r="D2" s="12"/>
      <c r="E2" s="12"/>
      <c r="F2" s="12"/>
      <c r="G2" s="12"/>
      <c r="H2" s="12"/>
      <c r="I2" s="12"/>
      <c r="J2" s="12"/>
      <c r="K2" s="12"/>
      <c r="L2" s="12"/>
      <c r="M2" s="12"/>
      <c r="N2" s="12"/>
      <c r="O2" s="12"/>
      <c r="P2" s="12"/>
      <c r="Q2" s="12"/>
      <c r="R2" s="12"/>
      <c r="S2" s="12"/>
    </row>
    <row r="3" spans="1:19" ht="15.75" x14ac:dyDescent="0.25">
      <c r="A3" s="102" t="s">
        <v>5488</v>
      </c>
      <c r="B3" s="9"/>
      <c r="C3" s="12"/>
      <c r="D3" s="12"/>
      <c r="E3" s="12"/>
      <c r="F3" s="12"/>
      <c r="G3" s="12"/>
      <c r="H3" s="12"/>
      <c r="I3" s="12"/>
      <c r="J3" s="12"/>
      <c r="K3" s="12"/>
      <c r="L3" s="12"/>
      <c r="M3" s="12"/>
      <c r="N3" s="12"/>
      <c r="O3" s="12"/>
      <c r="P3" s="12"/>
      <c r="Q3" s="12"/>
      <c r="R3" s="12"/>
      <c r="S3" s="12"/>
    </row>
    <row r="4" spans="1:19" s="14" customFormat="1" x14ac:dyDescent="0.25">
      <c r="A4" s="103"/>
      <c r="B4" s="14">
        <f>1</f>
        <v>1</v>
      </c>
      <c r="C4" s="15"/>
      <c r="D4" s="15"/>
      <c r="E4" s="15"/>
      <c r="F4" s="15"/>
      <c r="G4" s="15"/>
      <c r="H4" s="16"/>
      <c r="I4" s="16"/>
      <c r="J4" s="15"/>
      <c r="K4" s="15"/>
      <c r="L4" s="15"/>
      <c r="M4" s="15"/>
      <c r="N4" s="15"/>
      <c r="O4" s="15"/>
      <c r="P4" s="15"/>
      <c r="Q4" s="15"/>
      <c r="R4" s="15"/>
      <c r="S4" s="15"/>
    </row>
    <row r="5" spans="1:19" s="14" customFormat="1" x14ac:dyDescent="0.25">
      <c r="A5" s="103"/>
      <c r="B5" s="15"/>
      <c r="C5" s="15"/>
      <c r="D5" s="15"/>
      <c r="E5" s="15"/>
      <c r="F5" s="15"/>
      <c r="G5" s="15"/>
      <c r="H5" s="15"/>
      <c r="I5" s="15"/>
      <c r="J5" s="15"/>
      <c r="K5" s="15"/>
      <c r="L5" s="15"/>
      <c r="M5" s="15"/>
      <c r="N5" s="15"/>
      <c r="O5" s="15"/>
      <c r="P5" s="15"/>
      <c r="Q5" s="15"/>
      <c r="R5" s="15"/>
      <c r="S5" s="15"/>
    </row>
    <row r="6" spans="1:19" ht="15" customHeight="1" x14ac:dyDescent="0.25">
      <c r="A6" s="262" t="s">
        <v>10</v>
      </c>
      <c r="B6" s="265" t="s">
        <v>3</v>
      </c>
      <c r="C6" s="265" t="s">
        <v>0</v>
      </c>
      <c r="D6" s="277" t="s">
        <v>5</v>
      </c>
      <c r="E6" s="278"/>
      <c r="F6" s="126" t="s">
        <v>2</v>
      </c>
      <c r="G6" s="279" t="s">
        <v>11</v>
      </c>
      <c r="H6" s="279"/>
      <c r="I6" s="265" t="s">
        <v>102</v>
      </c>
      <c r="J6" s="265" t="s">
        <v>13</v>
      </c>
      <c r="K6" s="265" t="s">
        <v>7</v>
      </c>
      <c r="L6" s="265" t="s">
        <v>8</v>
      </c>
      <c r="M6" s="265" t="s">
        <v>9</v>
      </c>
      <c r="N6" s="265" t="s">
        <v>232</v>
      </c>
      <c r="O6" s="265" t="s">
        <v>233</v>
      </c>
      <c r="P6" s="265" t="s">
        <v>234</v>
      </c>
      <c r="Q6" s="274" t="s">
        <v>235</v>
      </c>
      <c r="R6" s="276" t="s">
        <v>236</v>
      </c>
      <c r="S6" s="265" t="s">
        <v>14</v>
      </c>
    </row>
    <row r="7" spans="1:19" ht="15" customHeight="1" x14ac:dyDescent="0.25">
      <c r="A7" s="262"/>
      <c r="B7" s="266"/>
      <c r="C7" s="266"/>
      <c r="D7" s="126" t="s">
        <v>4</v>
      </c>
      <c r="E7" s="126" t="s">
        <v>12</v>
      </c>
      <c r="F7" s="126" t="s">
        <v>1</v>
      </c>
      <c r="G7" s="125" t="s">
        <v>6</v>
      </c>
      <c r="H7" s="125" t="s">
        <v>1</v>
      </c>
      <c r="I7" s="266"/>
      <c r="J7" s="266"/>
      <c r="K7" s="266"/>
      <c r="L7" s="266"/>
      <c r="M7" s="266"/>
      <c r="N7" s="266"/>
      <c r="O7" s="266"/>
      <c r="P7" s="266"/>
      <c r="Q7" s="275"/>
      <c r="R7" s="276"/>
      <c r="S7" s="266"/>
    </row>
    <row r="8" spans="1:19" x14ac:dyDescent="0.25">
      <c r="A8" s="104">
        <v>1</v>
      </c>
      <c r="B8" s="18">
        <v>2</v>
      </c>
      <c r="C8" s="18">
        <v>3</v>
      </c>
      <c r="D8" s="18">
        <v>4</v>
      </c>
      <c r="E8" s="18">
        <v>5</v>
      </c>
      <c r="F8" s="18">
        <v>6</v>
      </c>
      <c r="G8" s="95">
        <v>7</v>
      </c>
      <c r="H8" s="95">
        <v>8</v>
      </c>
      <c r="I8" s="18"/>
      <c r="J8" s="18">
        <v>9</v>
      </c>
      <c r="K8" s="18">
        <v>10</v>
      </c>
      <c r="L8" s="18">
        <v>11</v>
      </c>
      <c r="M8" s="18">
        <v>12</v>
      </c>
      <c r="N8" s="18"/>
      <c r="O8" s="18"/>
      <c r="P8" s="18"/>
      <c r="Q8" s="18"/>
      <c r="R8" s="18"/>
      <c r="S8" s="18">
        <v>13</v>
      </c>
    </row>
    <row r="9" spans="1:19" s="61" customFormat="1" ht="21.6" customHeight="1" x14ac:dyDescent="0.25">
      <c r="A9" s="116" t="s">
        <v>5402</v>
      </c>
      <c r="B9" s="56" t="s">
        <v>139</v>
      </c>
      <c r="C9" s="57" t="s">
        <v>21</v>
      </c>
      <c r="D9" s="58" t="s">
        <v>108</v>
      </c>
      <c r="E9" s="59">
        <v>45017</v>
      </c>
      <c r="F9" s="59">
        <v>44927</v>
      </c>
      <c r="G9" s="96" t="s">
        <v>129</v>
      </c>
      <c r="H9" s="97">
        <v>44407</v>
      </c>
      <c r="I9" s="58">
        <v>12</v>
      </c>
      <c r="J9" s="58" t="s">
        <v>107</v>
      </c>
      <c r="K9" s="60" t="s">
        <v>104</v>
      </c>
      <c r="L9" s="60" t="s">
        <v>105</v>
      </c>
      <c r="M9" s="58" t="s">
        <v>109</v>
      </c>
      <c r="N9" s="58" t="s">
        <v>239</v>
      </c>
      <c r="O9" s="58" t="s">
        <v>240</v>
      </c>
      <c r="P9" s="56" t="s">
        <v>241</v>
      </c>
      <c r="Q9" s="56" t="s">
        <v>140</v>
      </c>
      <c r="R9" s="56"/>
      <c r="S9" s="56" t="s">
        <v>140</v>
      </c>
    </row>
    <row r="10" spans="1:19" ht="21.6" customHeight="1" x14ac:dyDescent="0.25">
      <c r="A10" s="116" t="s">
        <v>5403</v>
      </c>
      <c r="B10" s="2" t="s">
        <v>141</v>
      </c>
      <c r="C10" s="7" t="s">
        <v>22</v>
      </c>
      <c r="D10" s="3" t="s">
        <v>110</v>
      </c>
      <c r="E10" s="4">
        <v>44105</v>
      </c>
      <c r="F10" s="4">
        <v>44986</v>
      </c>
      <c r="G10" s="98" t="s">
        <v>130</v>
      </c>
      <c r="H10" s="99">
        <v>44678</v>
      </c>
      <c r="I10" s="3">
        <v>11</v>
      </c>
      <c r="J10" s="3" t="s">
        <v>107</v>
      </c>
      <c r="K10" s="6" t="s">
        <v>104</v>
      </c>
      <c r="L10" s="6" t="s">
        <v>105</v>
      </c>
      <c r="M10" s="3" t="s">
        <v>124</v>
      </c>
      <c r="N10" s="3" t="s">
        <v>242</v>
      </c>
      <c r="O10" s="3" t="s">
        <v>243</v>
      </c>
      <c r="P10" s="2" t="s">
        <v>244</v>
      </c>
      <c r="Q10" s="2" t="s">
        <v>140</v>
      </c>
      <c r="R10" s="2"/>
      <c r="S10" s="2" t="s">
        <v>140</v>
      </c>
    </row>
    <row r="11" spans="1:19" ht="21.6" customHeight="1" x14ac:dyDescent="0.25">
      <c r="A11" s="116" t="s">
        <v>5404</v>
      </c>
      <c r="B11" s="127" t="s">
        <v>5484</v>
      </c>
      <c r="C11" s="7" t="s">
        <v>33</v>
      </c>
      <c r="D11" s="3" t="s">
        <v>115</v>
      </c>
      <c r="E11" s="4">
        <v>44835</v>
      </c>
      <c r="F11" s="4">
        <v>44927</v>
      </c>
      <c r="G11" s="98" t="s">
        <v>4680</v>
      </c>
      <c r="H11" s="115">
        <v>45369</v>
      </c>
      <c r="I11" s="3">
        <v>8</v>
      </c>
      <c r="J11" s="3" t="s">
        <v>103</v>
      </c>
      <c r="K11" s="6" t="s">
        <v>104</v>
      </c>
      <c r="L11" s="6" t="s">
        <v>105</v>
      </c>
      <c r="M11" s="3" t="s">
        <v>112</v>
      </c>
      <c r="N11" s="3" t="s">
        <v>280</v>
      </c>
      <c r="O11" s="3" t="s">
        <v>281</v>
      </c>
      <c r="P11" s="2" t="s">
        <v>282</v>
      </c>
      <c r="Q11" s="2" t="s">
        <v>140</v>
      </c>
      <c r="R11" s="2"/>
      <c r="S11" s="2" t="s">
        <v>140</v>
      </c>
    </row>
    <row r="12" spans="1:19" ht="21.6" customHeight="1" x14ac:dyDescent="0.25">
      <c r="A12" s="116" t="s">
        <v>5405</v>
      </c>
      <c r="B12" s="2" t="s">
        <v>142</v>
      </c>
      <c r="C12" s="7" t="s">
        <v>23</v>
      </c>
      <c r="D12" s="3" t="s">
        <v>110</v>
      </c>
      <c r="E12" s="4">
        <v>43922</v>
      </c>
      <c r="F12" s="4">
        <v>45597</v>
      </c>
      <c r="G12" s="98" t="s">
        <v>131</v>
      </c>
      <c r="H12" s="99">
        <v>44231</v>
      </c>
      <c r="I12" s="3">
        <v>9</v>
      </c>
      <c r="J12" s="3" t="s">
        <v>103</v>
      </c>
      <c r="K12" s="6" t="s">
        <v>104</v>
      </c>
      <c r="L12" s="6" t="s">
        <v>105</v>
      </c>
      <c r="M12" s="3" t="s">
        <v>112</v>
      </c>
      <c r="N12" s="3" t="s">
        <v>245</v>
      </c>
      <c r="O12" s="3" t="s">
        <v>246</v>
      </c>
      <c r="P12" s="2" t="s">
        <v>247</v>
      </c>
      <c r="Q12" s="2" t="s">
        <v>140</v>
      </c>
      <c r="R12" s="2"/>
      <c r="S12" s="2" t="s">
        <v>140</v>
      </c>
    </row>
    <row r="13" spans="1:19" ht="21.6" customHeight="1" x14ac:dyDescent="0.25">
      <c r="A13" s="116" t="s">
        <v>5406</v>
      </c>
      <c r="B13" s="2" t="s">
        <v>143</v>
      </c>
      <c r="C13" s="7" t="s">
        <v>24</v>
      </c>
      <c r="D13" s="3" t="s">
        <v>113</v>
      </c>
      <c r="E13" s="4">
        <v>44652</v>
      </c>
      <c r="F13" s="4">
        <v>45292</v>
      </c>
      <c r="G13" s="98" t="s">
        <v>132</v>
      </c>
      <c r="H13" s="99">
        <v>44567</v>
      </c>
      <c r="I13" s="3">
        <v>8</v>
      </c>
      <c r="J13" s="3" t="s">
        <v>107</v>
      </c>
      <c r="K13" s="6" t="s">
        <v>104</v>
      </c>
      <c r="L13" s="6" t="s">
        <v>105</v>
      </c>
      <c r="M13" s="3" t="s">
        <v>112</v>
      </c>
      <c r="N13" s="3" t="s">
        <v>248</v>
      </c>
      <c r="O13" s="3" t="s">
        <v>249</v>
      </c>
      <c r="P13" s="2" t="s">
        <v>250</v>
      </c>
      <c r="Q13" s="2" t="s">
        <v>140</v>
      </c>
      <c r="R13" s="2"/>
      <c r="S13" s="2" t="s">
        <v>140</v>
      </c>
    </row>
    <row r="14" spans="1:19" s="64" customFormat="1" ht="20.25" customHeight="1" x14ac:dyDescent="0.25">
      <c r="A14" s="116" t="s">
        <v>5407</v>
      </c>
      <c r="B14" s="127" t="s">
        <v>4699</v>
      </c>
      <c r="C14" s="7" t="s">
        <v>4700</v>
      </c>
      <c r="D14" s="3" t="s">
        <v>113</v>
      </c>
      <c r="E14" s="4">
        <v>40452</v>
      </c>
      <c r="F14" s="4">
        <v>45352</v>
      </c>
      <c r="G14" s="120" t="s">
        <v>134</v>
      </c>
      <c r="H14" s="115">
        <v>45369</v>
      </c>
      <c r="I14" s="3">
        <v>8</v>
      </c>
      <c r="J14" s="3" t="s">
        <v>107</v>
      </c>
      <c r="K14" s="6" t="s">
        <v>106</v>
      </c>
      <c r="L14" s="6" t="s">
        <v>105</v>
      </c>
      <c r="M14" s="3" t="s">
        <v>112</v>
      </c>
      <c r="N14" s="3" t="s">
        <v>4702</v>
      </c>
      <c r="O14" s="3" t="s">
        <v>4703</v>
      </c>
      <c r="P14" s="2" t="s">
        <v>4704</v>
      </c>
      <c r="Q14" s="2" t="s">
        <v>140</v>
      </c>
      <c r="S14" s="2" t="s">
        <v>140</v>
      </c>
    </row>
    <row r="15" spans="1:19" ht="21.6" customHeight="1" x14ac:dyDescent="0.25">
      <c r="A15" s="116" t="s">
        <v>5408</v>
      </c>
      <c r="B15" s="2" t="s">
        <v>144</v>
      </c>
      <c r="C15" s="7" t="s">
        <v>25</v>
      </c>
      <c r="D15" s="3" t="s">
        <v>122</v>
      </c>
      <c r="E15" s="4">
        <v>43191</v>
      </c>
      <c r="F15" s="4">
        <v>45352</v>
      </c>
      <c r="G15" s="98" t="s">
        <v>133</v>
      </c>
      <c r="H15" s="99">
        <v>43833</v>
      </c>
      <c r="I15" s="3">
        <v>8</v>
      </c>
      <c r="J15" s="3" t="s">
        <v>103</v>
      </c>
      <c r="K15" s="6" t="s">
        <v>104</v>
      </c>
      <c r="L15" s="6" t="s">
        <v>105</v>
      </c>
      <c r="M15" s="3" t="s">
        <v>112</v>
      </c>
      <c r="N15" s="3" t="s">
        <v>251</v>
      </c>
      <c r="O15" s="3" t="s">
        <v>252</v>
      </c>
      <c r="P15" s="2" t="s">
        <v>253</v>
      </c>
      <c r="Q15" s="2" t="s">
        <v>140</v>
      </c>
      <c r="R15" s="2"/>
      <c r="S15" s="2" t="s">
        <v>140</v>
      </c>
    </row>
    <row r="16" spans="1:19" ht="21.6" customHeight="1" x14ac:dyDescent="0.25">
      <c r="A16" s="116" t="s">
        <v>5409</v>
      </c>
      <c r="B16" s="2" t="s">
        <v>145</v>
      </c>
      <c r="C16" s="7" t="s">
        <v>26</v>
      </c>
      <c r="D16" s="3" t="s">
        <v>115</v>
      </c>
      <c r="E16" s="4">
        <v>44652</v>
      </c>
      <c r="F16" s="4">
        <v>45505</v>
      </c>
      <c r="G16" s="98" t="s">
        <v>123</v>
      </c>
      <c r="H16" s="99">
        <v>44351</v>
      </c>
      <c r="I16" s="3">
        <v>8</v>
      </c>
      <c r="J16" s="3" t="s">
        <v>120</v>
      </c>
      <c r="K16" s="6" t="s">
        <v>106</v>
      </c>
      <c r="L16" s="6" t="s">
        <v>105</v>
      </c>
      <c r="M16" s="3" t="s">
        <v>125</v>
      </c>
      <c r="N16" s="3" t="s">
        <v>254</v>
      </c>
      <c r="O16" s="3" t="s">
        <v>255</v>
      </c>
      <c r="P16" s="2" t="s">
        <v>256</v>
      </c>
      <c r="Q16" s="2" t="s">
        <v>140</v>
      </c>
      <c r="R16" s="2"/>
      <c r="S16" s="2" t="s">
        <v>140</v>
      </c>
    </row>
    <row r="17" spans="1:19" ht="21.6" customHeight="1" x14ac:dyDescent="0.25">
      <c r="A17" s="116" t="s">
        <v>5410</v>
      </c>
      <c r="B17" s="53" t="s">
        <v>146</v>
      </c>
      <c r="C17" s="7" t="s">
        <v>27</v>
      </c>
      <c r="D17" s="3" t="s">
        <v>110</v>
      </c>
      <c r="E17" s="4">
        <v>45017</v>
      </c>
      <c r="F17" s="4">
        <v>45292</v>
      </c>
      <c r="G17" s="98" t="s">
        <v>126</v>
      </c>
      <c r="H17" s="99">
        <v>44351</v>
      </c>
      <c r="I17" s="3">
        <v>8</v>
      </c>
      <c r="J17" s="3" t="s">
        <v>107</v>
      </c>
      <c r="K17" s="6" t="s">
        <v>106</v>
      </c>
      <c r="L17" s="6" t="s">
        <v>105</v>
      </c>
      <c r="M17" s="3" t="s">
        <v>125</v>
      </c>
      <c r="N17" s="3" t="s">
        <v>257</v>
      </c>
      <c r="O17" s="3" t="s">
        <v>258</v>
      </c>
      <c r="P17" s="2" t="s">
        <v>259</v>
      </c>
      <c r="Q17" s="2" t="s">
        <v>140</v>
      </c>
      <c r="R17" s="2"/>
      <c r="S17" s="2" t="s">
        <v>140</v>
      </c>
    </row>
    <row r="18" spans="1:19" ht="21.6" customHeight="1" x14ac:dyDescent="0.25">
      <c r="A18" s="116" t="s">
        <v>5411</v>
      </c>
      <c r="B18" s="53" t="s">
        <v>147</v>
      </c>
      <c r="C18" s="7" t="s">
        <v>28</v>
      </c>
      <c r="D18" s="3" t="s">
        <v>116</v>
      </c>
      <c r="E18" s="4">
        <v>44835</v>
      </c>
      <c r="F18" s="4">
        <v>44927</v>
      </c>
      <c r="G18" s="98" t="s">
        <v>121</v>
      </c>
      <c r="H18" s="99">
        <v>44277</v>
      </c>
      <c r="I18" s="3">
        <v>7</v>
      </c>
      <c r="J18" s="3" t="s">
        <v>120</v>
      </c>
      <c r="K18" s="6" t="s">
        <v>106</v>
      </c>
      <c r="L18" s="6" t="s">
        <v>105</v>
      </c>
      <c r="M18" s="3" t="s">
        <v>114</v>
      </c>
      <c r="N18" s="3" t="s">
        <v>260</v>
      </c>
      <c r="O18" s="3" t="s">
        <v>261</v>
      </c>
      <c r="P18" s="2" t="s">
        <v>262</v>
      </c>
      <c r="Q18" s="20" t="s">
        <v>140</v>
      </c>
      <c r="R18" s="20" t="s">
        <v>502</v>
      </c>
      <c r="S18" s="2" t="s">
        <v>140</v>
      </c>
    </row>
    <row r="19" spans="1:19" ht="21.6" customHeight="1" x14ac:dyDescent="0.25">
      <c r="A19" s="116" t="s">
        <v>5412</v>
      </c>
      <c r="B19" s="53" t="s">
        <v>148</v>
      </c>
      <c r="C19" s="7" t="s">
        <v>29</v>
      </c>
      <c r="D19" s="3" t="s">
        <v>116</v>
      </c>
      <c r="E19" s="4">
        <v>45017</v>
      </c>
      <c r="F19" s="4">
        <v>45566</v>
      </c>
      <c r="G19" s="98" t="s">
        <v>127</v>
      </c>
      <c r="H19" s="99">
        <v>44277</v>
      </c>
      <c r="I19" s="3">
        <v>5</v>
      </c>
      <c r="J19" s="3" t="s">
        <v>118</v>
      </c>
      <c r="K19" s="6" t="s">
        <v>106</v>
      </c>
      <c r="L19" s="6" t="s">
        <v>105</v>
      </c>
      <c r="M19" s="3" t="s">
        <v>114</v>
      </c>
      <c r="N19" s="3" t="s">
        <v>263</v>
      </c>
      <c r="O19" s="3" t="s">
        <v>264</v>
      </c>
      <c r="P19" s="2" t="s">
        <v>265</v>
      </c>
      <c r="Q19" s="20" t="s">
        <v>140</v>
      </c>
      <c r="R19" s="20" t="s">
        <v>501</v>
      </c>
      <c r="S19" s="2" t="s">
        <v>140</v>
      </c>
    </row>
    <row r="20" spans="1:19" ht="21.6" customHeight="1" x14ac:dyDescent="0.25">
      <c r="A20" s="116" t="s">
        <v>5413</v>
      </c>
      <c r="B20" s="53" t="s">
        <v>149</v>
      </c>
      <c r="C20" s="7" t="s">
        <v>30</v>
      </c>
      <c r="D20" s="3" t="s">
        <v>116</v>
      </c>
      <c r="E20" s="4">
        <v>45017</v>
      </c>
      <c r="F20" s="4">
        <v>45566</v>
      </c>
      <c r="G20" s="98" t="s">
        <v>117</v>
      </c>
      <c r="H20" s="99">
        <v>44608</v>
      </c>
      <c r="I20" s="3">
        <v>5</v>
      </c>
      <c r="J20" s="3" t="s">
        <v>118</v>
      </c>
      <c r="K20" s="6" t="s">
        <v>106</v>
      </c>
      <c r="L20" s="6" t="s">
        <v>105</v>
      </c>
      <c r="M20" s="3" t="s">
        <v>114</v>
      </c>
      <c r="N20" s="3" t="s">
        <v>266</v>
      </c>
      <c r="O20" s="3" t="s">
        <v>267</v>
      </c>
      <c r="P20" s="2" t="s">
        <v>268</v>
      </c>
      <c r="Q20" s="20" t="s">
        <v>140</v>
      </c>
      <c r="R20" s="21" t="s">
        <v>501</v>
      </c>
      <c r="S20" s="2" t="s">
        <v>140</v>
      </c>
    </row>
    <row r="21" spans="1:19" ht="21.6" customHeight="1" x14ac:dyDescent="0.25">
      <c r="A21" s="116" t="s">
        <v>5414</v>
      </c>
      <c r="B21" s="2" t="s">
        <v>269</v>
      </c>
      <c r="C21" s="7" t="s">
        <v>31</v>
      </c>
      <c r="D21" s="3" t="s">
        <v>116</v>
      </c>
      <c r="E21" s="4">
        <v>45017</v>
      </c>
      <c r="F21" s="4">
        <v>45292</v>
      </c>
      <c r="G21" s="98" t="s">
        <v>117</v>
      </c>
      <c r="H21" s="99">
        <v>44608</v>
      </c>
      <c r="I21" s="3">
        <v>5</v>
      </c>
      <c r="J21" s="3" t="s">
        <v>107</v>
      </c>
      <c r="K21" s="6" t="s">
        <v>106</v>
      </c>
      <c r="L21" s="6" t="s">
        <v>105</v>
      </c>
      <c r="M21" s="3" t="s">
        <v>114</v>
      </c>
      <c r="N21" s="3" t="s">
        <v>270</v>
      </c>
      <c r="O21" s="3" t="s">
        <v>271</v>
      </c>
      <c r="P21" s="2" t="s">
        <v>272</v>
      </c>
      <c r="Q21" s="20" t="s">
        <v>140</v>
      </c>
      <c r="R21" s="23" t="s">
        <v>237</v>
      </c>
      <c r="S21" s="2" t="s">
        <v>140</v>
      </c>
    </row>
    <row r="22" spans="1:19" ht="21.6" customHeight="1" x14ac:dyDescent="0.25">
      <c r="A22" s="116" t="s">
        <v>5415</v>
      </c>
      <c r="B22" s="2" t="s">
        <v>225</v>
      </c>
      <c r="C22" s="7" t="s">
        <v>95</v>
      </c>
      <c r="D22" s="3" t="s">
        <v>119</v>
      </c>
      <c r="E22" s="4">
        <v>43739</v>
      </c>
      <c r="F22" s="4">
        <v>44986</v>
      </c>
      <c r="G22" s="98" t="s">
        <v>117</v>
      </c>
      <c r="H22" s="99">
        <v>44928</v>
      </c>
      <c r="I22" s="3">
        <v>5</v>
      </c>
      <c r="J22" s="3" t="s">
        <v>118</v>
      </c>
      <c r="K22" s="6" t="s">
        <v>104</v>
      </c>
      <c r="L22" s="6" t="s">
        <v>105</v>
      </c>
      <c r="M22" s="3" t="s">
        <v>114</v>
      </c>
      <c r="N22" s="3" t="s">
        <v>273</v>
      </c>
      <c r="O22" s="3" t="s">
        <v>274</v>
      </c>
      <c r="P22" s="2" t="s">
        <v>275</v>
      </c>
      <c r="Q22" s="20" t="s">
        <v>140</v>
      </c>
      <c r="R22" s="22" t="s">
        <v>501</v>
      </c>
      <c r="S22" s="2" t="s">
        <v>140</v>
      </c>
    </row>
    <row r="23" spans="1:19" s="52" customFormat="1" ht="21.6" customHeight="1" x14ac:dyDescent="0.25">
      <c r="A23" s="116" t="s">
        <v>5416</v>
      </c>
      <c r="B23" s="128" t="s">
        <v>220</v>
      </c>
      <c r="C23" s="48" t="s">
        <v>91</v>
      </c>
      <c r="D23" s="49" t="s">
        <v>110</v>
      </c>
      <c r="E23" s="50">
        <v>43922</v>
      </c>
      <c r="F23" s="50">
        <v>45292</v>
      </c>
      <c r="G23" s="100" t="s">
        <v>135</v>
      </c>
      <c r="H23" s="115">
        <v>45369</v>
      </c>
      <c r="I23" s="49">
        <v>9</v>
      </c>
      <c r="J23" s="49" t="s">
        <v>107</v>
      </c>
      <c r="K23" s="51" t="s">
        <v>104</v>
      </c>
      <c r="L23" s="51" t="s">
        <v>105</v>
      </c>
      <c r="M23" s="49" t="s">
        <v>112</v>
      </c>
      <c r="N23" s="49" t="s">
        <v>473</v>
      </c>
      <c r="O23" s="49" t="s">
        <v>474</v>
      </c>
      <c r="P23" s="47" t="s">
        <v>475</v>
      </c>
      <c r="Q23" s="47" t="s">
        <v>221</v>
      </c>
      <c r="R23" s="47"/>
      <c r="S23" s="47" t="s">
        <v>221</v>
      </c>
    </row>
    <row r="24" spans="1:19" ht="21.6" customHeight="1" x14ac:dyDescent="0.25">
      <c r="A24" s="116" t="s">
        <v>5417</v>
      </c>
      <c r="B24" s="2" t="s">
        <v>152</v>
      </c>
      <c r="C24" s="7" t="s">
        <v>34</v>
      </c>
      <c r="D24" s="3" t="s">
        <v>110</v>
      </c>
      <c r="E24" s="4">
        <v>44287</v>
      </c>
      <c r="F24" s="4">
        <v>44986</v>
      </c>
      <c r="G24" s="98" t="s">
        <v>137</v>
      </c>
      <c r="H24" s="99">
        <v>44816</v>
      </c>
      <c r="I24" s="3">
        <v>8</v>
      </c>
      <c r="J24" s="3" t="s">
        <v>107</v>
      </c>
      <c r="K24" s="6" t="s">
        <v>104</v>
      </c>
      <c r="L24" s="6" t="s">
        <v>105</v>
      </c>
      <c r="M24" s="3" t="s">
        <v>125</v>
      </c>
      <c r="N24" s="3" t="s">
        <v>283</v>
      </c>
      <c r="O24" s="3" t="s">
        <v>284</v>
      </c>
      <c r="P24" s="2" t="s">
        <v>285</v>
      </c>
      <c r="Q24" s="2" t="s">
        <v>279</v>
      </c>
      <c r="R24" s="2"/>
      <c r="S24" s="2" t="s">
        <v>279</v>
      </c>
    </row>
    <row r="25" spans="1:19" ht="21.6" customHeight="1" x14ac:dyDescent="0.25">
      <c r="A25" s="116" t="s">
        <v>5418</v>
      </c>
      <c r="B25" s="2" t="s">
        <v>153</v>
      </c>
      <c r="C25" s="7" t="s">
        <v>18</v>
      </c>
      <c r="D25" s="3" t="s">
        <v>116</v>
      </c>
      <c r="E25" s="4">
        <v>44652</v>
      </c>
      <c r="F25" s="4">
        <v>45292</v>
      </c>
      <c r="G25" s="98" t="s">
        <v>134</v>
      </c>
      <c r="H25" s="99">
        <v>44816</v>
      </c>
      <c r="I25" s="3">
        <v>8</v>
      </c>
      <c r="J25" s="3" t="s">
        <v>107</v>
      </c>
      <c r="K25" s="6" t="s">
        <v>106</v>
      </c>
      <c r="L25" s="6" t="s">
        <v>105</v>
      </c>
      <c r="M25" s="3" t="s">
        <v>125</v>
      </c>
      <c r="N25" s="3" t="s">
        <v>286</v>
      </c>
      <c r="O25" s="3" t="s">
        <v>287</v>
      </c>
      <c r="P25" s="2" t="s">
        <v>288</v>
      </c>
      <c r="Q25" s="2" t="s">
        <v>279</v>
      </c>
      <c r="R25" s="2"/>
      <c r="S25" s="2" t="s">
        <v>279</v>
      </c>
    </row>
    <row r="26" spans="1:19" s="52" customFormat="1" ht="21.6" customHeight="1" x14ac:dyDescent="0.25">
      <c r="A26" s="116" t="s">
        <v>5419</v>
      </c>
      <c r="B26" s="47" t="s">
        <v>154</v>
      </c>
      <c r="C26" s="48" t="s">
        <v>35</v>
      </c>
      <c r="D26" s="49" t="s">
        <v>110</v>
      </c>
      <c r="E26" s="50">
        <v>44287</v>
      </c>
      <c r="F26" s="50">
        <v>45323</v>
      </c>
      <c r="G26" s="100" t="s">
        <v>135</v>
      </c>
      <c r="H26" s="101">
        <v>44747</v>
      </c>
      <c r="I26" s="49">
        <v>9</v>
      </c>
      <c r="J26" s="49" t="s">
        <v>103</v>
      </c>
      <c r="K26" s="51" t="s">
        <v>104</v>
      </c>
      <c r="L26" s="51" t="s">
        <v>105</v>
      </c>
      <c r="M26" s="49" t="s">
        <v>112</v>
      </c>
      <c r="N26" s="49" t="s">
        <v>289</v>
      </c>
      <c r="O26" s="49" t="s">
        <v>290</v>
      </c>
      <c r="P26" s="47" t="s">
        <v>291</v>
      </c>
      <c r="Q26" s="47" t="s">
        <v>155</v>
      </c>
      <c r="R26" s="47"/>
      <c r="S26" s="47" t="s">
        <v>155</v>
      </c>
    </row>
    <row r="27" spans="1:19" ht="21.6" customHeight="1" x14ac:dyDescent="0.25">
      <c r="A27" s="116" t="s">
        <v>5420</v>
      </c>
      <c r="B27" s="127" t="s">
        <v>214</v>
      </c>
      <c r="C27" s="7" t="s">
        <v>85</v>
      </c>
      <c r="D27" s="3" t="s">
        <v>115</v>
      </c>
      <c r="E27" s="4">
        <v>44652</v>
      </c>
      <c r="F27" s="4">
        <v>44927</v>
      </c>
      <c r="G27" s="98" t="s">
        <v>136</v>
      </c>
      <c r="H27" s="115">
        <v>45369</v>
      </c>
      <c r="I27" s="3">
        <v>8</v>
      </c>
      <c r="J27" s="3" t="s">
        <v>107</v>
      </c>
      <c r="K27" s="6" t="s">
        <v>106</v>
      </c>
      <c r="L27" s="6" t="s">
        <v>105</v>
      </c>
      <c r="M27" s="3" t="s">
        <v>125</v>
      </c>
      <c r="N27" s="3" t="s">
        <v>456</v>
      </c>
      <c r="O27" s="3" t="s">
        <v>454</v>
      </c>
      <c r="P27" s="2" t="s">
        <v>457</v>
      </c>
      <c r="Q27" s="2" t="s">
        <v>212</v>
      </c>
      <c r="R27" s="2"/>
      <c r="S27" s="2" t="s">
        <v>155</v>
      </c>
    </row>
    <row r="28" spans="1:19" ht="21.6" customHeight="1" x14ac:dyDescent="0.25">
      <c r="A28" s="116" t="s">
        <v>5421</v>
      </c>
      <c r="B28" s="2" t="s">
        <v>157</v>
      </c>
      <c r="C28" s="7" t="s">
        <v>38</v>
      </c>
      <c r="D28" s="3" t="s">
        <v>110</v>
      </c>
      <c r="E28" s="4">
        <v>41730</v>
      </c>
      <c r="F28" s="4">
        <v>44986</v>
      </c>
      <c r="G28" s="98" t="s">
        <v>138</v>
      </c>
      <c r="H28" s="99">
        <v>42732</v>
      </c>
      <c r="I28" s="3">
        <v>8</v>
      </c>
      <c r="J28" s="3" t="s">
        <v>118</v>
      </c>
      <c r="K28" s="6" t="s">
        <v>106</v>
      </c>
      <c r="L28" s="6" t="s">
        <v>105</v>
      </c>
      <c r="M28" s="3" t="s">
        <v>125</v>
      </c>
      <c r="N28" s="3" t="s">
        <v>295</v>
      </c>
      <c r="O28" s="3" t="s">
        <v>296</v>
      </c>
      <c r="P28" s="2" t="s">
        <v>297</v>
      </c>
      <c r="Q28" s="2" t="s">
        <v>155</v>
      </c>
      <c r="R28" s="2"/>
      <c r="S28" s="2" t="s">
        <v>155</v>
      </c>
    </row>
    <row r="29" spans="1:19" ht="21.6" customHeight="1" x14ac:dyDescent="0.25">
      <c r="A29" s="116" t="s">
        <v>5422</v>
      </c>
      <c r="B29" s="2" t="s">
        <v>158</v>
      </c>
      <c r="C29" s="7" t="s">
        <v>37</v>
      </c>
      <c r="D29" s="3" t="s">
        <v>110</v>
      </c>
      <c r="E29" s="4">
        <v>42095</v>
      </c>
      <c r="F29" s="4">
        <v>45352</v>
      </c>
      <c r="G29" s="98" t="s">
        <v>134</v>
      </c>
      <c r="H29" s="99">
        <v>44130</v>
      </c>
      <c r="I29" s="3">
        <v>8</v>
      </c>
      <c r="J29" s="3" t="s">
        <v>118</v>
      </c>
      <c r="K29" s="6" t="s">
        <v>106</v>
      </c>
      <c r="L29" s="6" t="s">
        <v>105</v>
      </c>
      <c r="M29" s="3" t="s">
        <v>125</v>
      </c>
      <c r="N29" s="3" t="s">
        <v>298</v>
      </c>
      <c r="O29" s="3" t="s">
        <v>299</v>
      </c>
      <c r="P29" s="2" t="s">
        <v>300</v>
      </c>
      <c r="Q29" s="2" t="s">
        <v>155</v>
      </c>
      <c r="R29" s="2"/>
      <c r="S29" s="2" t="s">
        <v>155</v>
      </c>
    </row>
    <row r="30" spans="1:19" ht="21.6" customHeight="1" x14ac:dyDescent="0.25">
      <c r="A30" s="116" t="s">
        <v>5423</v>
      </c>
      <c r="B30" s="2" t="s">
        <v>159</v>
      </c>
      <c r="C30" s="7" t="s">
        <v>39</v>
      </c>
      <c r="D30" s="3" t="s">
        <v>119</v>
      </c>
      <c r="E30" s="4">
        <v>44835</v>
      </c>
      <c r="F30" s="4">
        <v>45292</v>
      </c>
      <c r="G30" s="98" t="s">
        <v>117</v>
      </c>
      <c r="H30" s="99">
        <v>44277</v>
      </c>
      <c r="I30" s="3">
        <v>5</v>
      </c>
      <c r="J30" s="3" t="s">
        <v>118</v>
      </c>
      <c r="K30" s="6" t="s">
        <v>104</v>
      </c>
      <c r="L30" s="6" t="s">
        <v>105</v>
      </c>
      <c r="M30" s="3" t="s">
        <v>114</v>
      </c>
      <c r="N30" s="3" t="s">
        <v>301</v>
      </c>
      <c r="O30" s="3" t="s">
        <v>302</v>
      </c>
      <c r="P30" s="2" t="s">
        <v>303</v>
      </c>
      <c r="Q30" s="20" t="s">
        <v>155</v>
      </c>
      <c r="R30" s="20" t="s">
        <v>501</v>
      </c>
      <c r="S30" s="2" t="s">
        <v>155</v>
      </c>
    </row>
    <row r="31" spans="1:19" s="52" customFormat="1" ht="21.6" customHeight="1" x14ac:dyDescent="0.25">
      <c r="A31" s="116" t="s">
        <v>5424</v>
      </c>
      <c r="B31" s="128" t="s">
        <v>173</v>
      </c>
      <c r="C31" s="48" t="s">
        <v>52</v>
      </c>
      <c r="D31" s="49" t="s">
        <v>110</v>
      </c>
      <c r="E31" s="50">
        <v>43922</v>
      </c>
      <c r="F31" s="50">
        <v>45047</v>
      </c>
      <c r="G31" s="100" t="s">
        <v>135</v>
      </c>
      <c r="H31" s="115">
        <v>45369</v>
      </c>
      <c r="I31" s="49">
        <v>9</v>
      </c>
      <c r="J31" s="49" t="s">
        <v>103</v>
      </c>
      <c r="K31" s="51" t="s">
        <v>104</v>
      </c>
      <c r="L31" s="51" t="s">
        <v>105</v>
      </c>
      <c r="M31" s="49" t="s">
        <v>112</v>
      </c>
      <c r="N31" s="49" t="s">
        <v>345</v>
      </c>
      <c r="O31" s="49" t="s">
        <v>346</v>
      </c>
      <c r="P31" s="47" t="s">
        <v>347</v>
      </c>
      <c r="Q31" s="47" t="s">
        <v>348</v>
      </c>
      <c r="R31" s="47"/>
      <c r="S31" s="47" t="s">
        <v>348</v>
      </c>
    </row>
    <row r="32" spans="1:19" ht="21.6" customHeight="1" x14ac:dyDescent="0.25">
      <c r="A32" s="116" t="s">
        <v>5425</v>
      </c>
      <c r="B32" s="2" t="s">
        <v>161</v>
      </c>
      <c r="C32" s="7" t="s">
        <v>41</v>
      </c>
      <c r="D32" s="3" t="s">
        <v>115</v>
      </c>
      <c r="E32" s="4">
        <v>44470</v>
      </c>
      <c r="F32" s="4">
        <v>45292</v>
      </c>
      <c r="G32" s="98" t="s">
        <v>136</v>
      </c>
      <c r="H32" s="99">
        <v>44105</v>
      </c>
      <c r="I32" s="3">
        <v>8</v>
      </c>
      <c r="J32" s="3" t="s">
        <v>107</v>
      </c>
      <c r="K32" s="6" t="s">
        <v>106</v>
      </c>
      <c r="L32" s="6" t="s">
        <v>105</v>
      </c>
      <c r="M32" s="3" t="s">
        <v>125</v>
      </c>
      <c r="N32" s="3" t="s">
        <v>308</v>
      </c>
      <c r="O32" s="3" t="s">
        <v>309</v>
      </c>
      <c r="P32" s="2" t="s">
        <v>310</v>
      </c>
      <c r="Q32" s="2" t="s">
        <v>307</v>
      </c>
      <c r="R32" s="2"/>
      <c r="S32" s="2" t="s">
        <v>307</v>
      </c>
    </row>
    <row r="33" spans="1:19" ht="21.6" customHeight="1" x14ac:dyDescent="0.25">
      <c r="A33" s="116" t="s">
        <v>5426</v>
      </c>
      <c r="B33" s="2" t="s">
        <v>162</v>
      </c>
      <c r="C33" s="7" t="s">
        <v>42</v>
      </c>
      <c r="D33" s="3" t="s">
        <v>110</v>
      </c>
      <c r="E33" s="4">
        <v>45200</v>
      </c>
      <c r="F33" s="4">
        <v>45292</v>
      </c>
      <c r="G33" s="98" t="s">
        <v>137</v>
      </c>
      <c r="H33" s="99">
        <v>43336</v>
      </c>
      <c r="I33" s="3">
        <v>8</v>
      </c>
      <c r="J33" s="3" t="s">
        <v>107</v>
      </c>
      <c r="K33" s="6" t="s">
        <v>104</v>
      </c>
      <c r="L33" s="6" t="s">
        <v>105</v>
      </c>
      <c r="M33" s="3" t="s">
        <v>125</v>
      </c>
      <c r="N33" s="3" t="s">
        <v>311</v>
      </c>
      <c r="O33" s="3" t="s">
        <v>312</v>
      </c>
      <c r="P33" s="2" t="s">
        <v>313</v>
      </c>
      <c r="Q33" s="2" t="s">
        <v>307</v>
      </c>
      <c r="R33" s="2"/>
      <c r="S33" s="2" t="s">
        <v>307</v>
      </c>
    </row>
    <row r="34" spans="1:19" ht="21.6" customHeight="1" x14ac:dyDescent="0.25">
      <c r="A34" s="116" t="s">
        <v>5427</v>
      </c>
      <c r="B34" s="2" t="s">
        <v>163</v>
      </c>
      <c r="C34" s="7" t="s">
        <v>43</v>
      </c>
      <c r="D34" s="3" t="s">
        <v>115</v>
      </c>
      <c r="E34" s="4">
        <v>43922</v>
      </c>
      <c r="F34" s="4">
        <v>45292</v>
      </c>
      <c r="G34" s="98" t="s">
        <v>138</v>
      </c>
      <c r="H34" s="99">
        <v>43409</v>
      </c>
      <c r="I34" s="3">
        <v>8</v>
      </c>
      <c r="J34" s="3" t="s">
        <v>107</v>
      </c>
      <c r="K34" s="6" t="s">
        <v>106</v>
      </c>
      <c r="L34" s="6" t="s">
        <v>105</v>
      </c>
      <c r="M34" s="3" t="s">
        <v>125</v>
      </c>
      <c r="N34" s="3" t="s">
        <v>314</v>
      </c>
      <c r="O34" s="3" t="s">
        <v>315</v>
      </c>
      <c r="P34" s="2" t="s">
        <v>316</v>
      </c>
      <c r="Q34" s="2" t="s">
        <v>307</v>
      </c>
      <c r="R34" s="2"/>
      <c r="S34" s="2" t="s">
        <v>307</v>
      </c>
    </row>
    <row r="35" spans="1:19" s="52" customFormat="1" ht="21.6" customHeight="1" x14ac:dyDescent="0.25">
      <c r="A35" s="116" t="s">
        <v>5428</v>
      </c>
      <c r="B35" s="47" t="s">
        <v>317</v>
      </c>
      <c r="C35" s="48" t="s">
        <v>44</v>
      </c>
      <c r="D35" s="49" t="s">
        <v>110</v>
      </c>
      <c r="E35" s="50">
        <v>44652</v>
      </c>
      <c r="F35" s="50">
        <v>45292</v>
      </c>
      <c r="G35" s="100" t="s">
        <v>135</v>
      </c>
      <c r="H35" s="101">
        <v>44280</v>
      </c>
      <c r="I35" s="49">
        <v>9</v>
      </c>
      <c r="J35" s="49" t="s">
        <v>103</v>
      </c>
      <c r="K35" s="51" t="s">
        <v>104</v>
      </c>
      <c r="L35" s="51" t="s">
        <v>105</v>
      </c>
      <c r="M35" s="49" t="s">
        <v>112</v>
      </c>
      <c r="N35" s="49" t="s">
        <v>318</v>
      </c>
      <c r="O35" s="49" t="s">
        <v>319</v>
      </c>
      <c r="P35" s="47" t="s">
        <v>320</v>
      </c>
      <c r="Q35" s="47" t="s">
        <v>164</v>
      </c>
      <c r="R35" s="47"/>
      <c r="S35" s="47" t="s">
        <v>164</v>
      </c>
    </row>
    <row r="36" spans="1:19" ht="21.6" customHeight="1" x14ac:dyDescent="0.25">
      <c r="A36" s="116" t="s">
        <v>5429</v>
      </c>
      <c r="B36" s="2" t="s">
        <v>165</v>
      </c>
      <c r="C36" s="7" t="s">
        <v>45</v>
      </c>
      <c r="D36" s="3" t="s">
        <v>115</v>
      </c>
      <c r="E36" s="4">
        <v>44470</v>
      </c>
      <c r="F36" s="4">
        <v>45292</v>
      </c>
      <c r="G36" s="98" t="s">
        <v>136</v>
      </c>
      <c r="H36" s="99">
        <v>44280</v>
      </c>
      <c r="I36" s="3">
        <v>8</v>
      </c>
      <c r="J36" s="3" t="s">
        <v>107</v>
      </c>
      <c r="K36" s="6" t="s">
        <v>106</v>
      </c>
      <c r="L36" s="6" t="s">
        <v>105</v>
      </c>
      <c r="M36" s="3" t="s">
        <v>125</v>
      </c>
      <c r="N36" s="3" t="s">
        <v>321</v>
      </c>
      <c r="O36" s="3" t="s">
        <v>322</v>
      </c>
      <c r="P36" s="2" t="s">
        <v>323</v>
      </c>
      <c r="Q36" s="2" t="s">
        <v>164</v>
      </c>
      <c r="R36" s="2"/>
      <c r="S36" s="2" t="s">
        <v>164</v>
      </c>
    </row>
    <row r="37" spans="1:19" ht="21.6" customHeight="1" x14ac:dyDescent="0.25">
      <c r="A37" s="116" t="s">
        <v>5430</v>
      </c>
      <c r="B37" s="2" t="s">
        <v>166</v>
      </c>
      <c r="C37" s="7" t="s">
        <v>19</v>
      </c>
      <c r="D37" s="3" t="s">
        <v>110</v>
      </c>
      <c r="E37" s="4">
        <v>44652</v>
      </c>
      <c r="F37" s="4">
        <v>44958</v>
      </c>
      <c r="G37" s="98" t="s">
        <v>137</v>
      </c>
      <c r="H37" s="99">
        <v>44810</v>
      </c>
      <c r="I37" s="3">
        <v>8</v>
      </c>
      <c r="J37" s="3" t="s">
        <v>107</v>
      </c>
      <c r="K37" s="6" t="s">
        <v>106</v>
      </c>
      <c r="L37" s="6" t="s">
        <v>105</v>
      </c>
      <c r="M37" s="3" t="s">
        <v>125</v>
      </c>
      <c r="N37" s="3" t="s">
        <v>324</v>
      </c>
      <c r="O37" s="3" t="s">
        <v>325</v>
      </c>
      <c r="P37" s="2" t="s">
        <v>326</v>
      </c>
      <c r="Q37" s="2" t="s">
        <v>164</v>
      </c>
      <c r="R37" s="2"/>
      <c r="S37" s="2" t="s">
        <v>164</v>
      </c>
    </row>
    <row r="38" spans="1:19" ht="21.6" customHeight="1" x14ac:dyDescent="0.25">
      <c r="A38" s="116" t="s">
        <v>5431</v>
      </c>
      <c r="B38" s="2" t="s">
        <v>167</v>
      </c>
      <c r="C38" s="7" t="s">
        <v>46</v>
      </c>
      <c r="D38" s="3" t="s">
        <v>113</v>
      </c>
      <c r="E38" s="4">
        <v>40817</v>
      </c>
      <c r="F38" s="4">
        <v>44986</v>
      </c>
      <c r="G38" s="98" t="s">
        <v>138</v>
      </c>
      <c r="H38" s="99">
        <v>42732</v>
      </c>
      <c r="I38" s="3">
        <v>8</v>
      </c>
      <c r="J38" s="3" t="s">
        <v>107</v>
      </c>
      <c r="K38" s="6" t="s">
        <v>104</v>
      </c>
      <c r="L38" s="6" t="s">
        <v>105</v>
      </c>
      <c r="M38" s="3" t="s">
        <v>125</v>
      </c>
      <c r="N38" s="3" t="s">
        <v>327</v>
      </c>
      <c r="O38" s="3" t="s">
        <v>328</v>
      </c>
      <c r="P38" s="2" t="s">
        <v>329</v>
      </c>
      <c r="Q38" s="2" t="s">
        <v>164</v>
      </c>
      <c r="R38" s="2"/>
      <c r="S38" s="2" t="s">
        <v>164</v>
      </c>
    </row>
    <row r="39" spans="1:19" ht="21.6" customHeight="1" x14ac:dyDescent="0.25">
      <c r="A39" s="116" t="s">
        <v>5432</v>
      </c>
      <c r="B39" s="2" t="s">
        <v>330</v>
      </c>
      <c r="C39" s="7" t="s">
        <v>47</v>
      </c>
      <c r="D39" s="3" t="s">
        <v>115</v>
      </c>
      <c r="E39" s="4">
        <v>44470</v>
      </c>
      <c r="F39" s="4">
        <v>44927</v>
      </c>
      <c r="G39" s="98" t="s">
        <v>134</v>
      </c>
      <c r="H39" s="99">
        <v>44200</v>
      </c>
      <c r="I39" s="3">
        <v>8</v>
      </c>
      <c r="J39" s="3" t="s">
        <v>107</v>
      </c>
      <c r="K39" s="6" t="s">
        <v>106</v>
      </c>
      <c r="L39" s="6" t="s">
        <v>105</v>
      </c>
      <c r="M39" s="3" t="s">
        <v>125</v>
      </c>
      <c r="N39" s="3" t="s">
        <v>331</v>
      </c>
      <c r="O39" s="3">
        <v>81270378378</v>
      </c>
      <c r="P39" s="2" t="s">
        <v>332</v>
      </c>
      <c r="Q39" s="2" t="s">
        <v>164</v>
      </c>
      <c r="R39" s="2"/>
      <c r="S39" s="2" t="s">
        <v>164</v>
      </c>
    </row>
    <row r="40" spans="1:19" s="52" customFormat="1" ht="21.6" customHeight="1" x14ac:dyDescent="0.25">
      <c r="A40" s="116" t="s">
        <v>5433</v>
      </c>
      <c r="B40" s="47" t="s">
        <v>168</v>
      </c>
      <c r="C40" s="48" t="s">
        <v>48</v>
      </c>
      <c r="D40" s="49" t="s">
        <v>113</v>
      </c>
      <c r="E40" s="50">
        <v>45200</v>
      </c>
      <c r="F40" s="50">
        <v>45292</v>
      </c>
      <c r="G40" s="100" t="s">
        <v>135</v>
      </c>
      <c r="H40" s="101">
        <v>44130</v>
      </c>
      <c r="I40" s="49">
        <v>9</v>
      </c>
      <c r="J40" s="49" t="s">
        <v>107</v>
      </c>
      <c r="K40" s="51" t="s">
        <v>104</v>
      </c>
      <c r="L40" s="51" t="s">
        <v>105</v>
      </c>
      <c r="M40" s="49" t="s">
        <v>112</v>
      </c>
      <c r="N40" s="49" t="s">
        <v>333</v>
      </c>
      <c r="O40" s="49" t="s">
        <v>334</v>
      </c>
      <c r="P40" s="47" t="s">
        <v>335</v>
      </c>
      <c r="Q40" s="47" t="s">
        <v>169</v>
      </c>
      <c r="R40" s="47"/>
      <c r="S40" s="47" t="s">
        <v>169</v>
      </c>
    </row>
    <row r="41" spans="1:19" ht="21.6" customHeight="1" x14ac:dyDescent="0.25">
      <c r="A41" s="116" t="s">
        <v>5434</v>
      </c>
      <c r="B41" s="2" t="s">
        <v>171</v>
      </c>
      <c r="C41" s="7" t="s">
        <v>50</v>
      </c>
      <c r="D41" s="3" t="s">
        <v>113</v>
      </c>
      <c r="E41" s="4">
        <v>43556</v>
      </c>
      <c r="F41" s="4">
        <v>44958</v>
      </c>
      <c r="G41" s="98" t="s">
        <v>138</v>
      </c>
      <c r="H41" s="99">
        <v>44231</v>
      </c>
      <c r="I41" s="3">
        <v>8</v>
      </c>
      <c r="J41" s="3" t="s">
        <v>107</v>
      </c>
      <c r="K41" s="6" t="s">
        <v>106</v>
      </c>
      <c r="L41" s="6" t="s">
        <v>105</v>
      </c>
      <c r="M41" s="3" t="s">
        <v>125</v>
      </c>
      <c r="N41" s="3" t="s">
        <v>339</v>
      </c>
      <c r="O41" s="3" t="s">
        <v>340</v>
      </c>
      <c r="P41" s="2" t="s">
        <v>341</v>
      </c>
      <c r="Q41" s="2" t="s">
        <v>169</v>
      </c>
      <c r="R41" s="2"/>
      <c r="S41" s="2" t="s">
        <v>169</v>
      </c>
    </row>
    <row r="42" spans="1:19" ht="21.6" customHeight="1" x14ac:dyDescent="0.25">
      <c r="A42" s="116" t="s">
        <v>5435</v>
      </c>
      <c r="B42" s="2" t="s">
        <v>172</v>
      </c>
      <c r="C42" s="7" t="s">
        <v>51</v>
      </c>
      <c r="D42" s="3" t="s">
        <v>115</v>
      </c>
      <c r="E42" s="4">
        <v>44652</v>
      </c>
      <c r="F42" s="4">
        <v>45413</v>
      </c>
      <c r="G42" s="98" t="s">
        <v>134</v>
      </c>
      <c r="H42" s="99">
        <v>44470</v>
      </c>
      <c r="I42" s="3">
        <v>8</v>
      </c>
      <c r="J42" s="3" t="s">
        <v>107</v>
      </c>
      <c r="K42" s="6" t="s">
        <v>104</v>
      </c>
      <c r="L42" s="6" t="s">
        <v>105</v>
      </c>
      <c r="M42" s="3" t="s">
        <v>125</v>
      </c>
      <c r="N42" s="3" t="s">
        <v>342</v>
      </c>
      <c r="O42" s="3" t="s">
        <v>343</v>
      </c>
      <c r="P42" s="2" t="s">
        <v>344</v>
      </c>
      <c r="Q42" s="2" t="s">
        <v>169</v>
      </c>
      <c r="R42" s="2"/>
      <c r="S42" s="2" t="s">
        <v>169</v>
      </c>
    </row>
    <row r="43" spans="1:19" s="52" customFormat="1" ht="21.6" customHeight="1" x14ac:dyDescent="0.25">
      <c r="A43" s="116" t="s">
        <v>5436</v>
      </c>
      <c r="B43" s="127" t="s">
        <v>5202</v>
      </c>
      <c r="C43" s="7" t="s">
        <v>5203</v>
      </c>
      <c r="D43" s="3" t="s">
        <v>113</v>
      </c>
      <c r="E43" s="4">
        <v>45017</v>
      </c>
      <c r="F43" s="4">
        <v>44927</v>
      </c>
      <c r="G43" s="100" t="s">
        <v>135</v>
      </c>
      <c r="H43" s="115">
        <v>45369</v>
      </c>
      <c r="I43" s="3">
        <v>9</v>
      </c>
      <c r="J43" s="3" t="s">
        <v>107</v>
      </c>
      <c r="K43" s="6" t="s">
        <v>104</v>
      </c>
      <c r="L43" s="6" t="s">
        <v>105</v>
      </c>
      <c r="M43" s="3" t="s">
        <v>112</v>
      </c>
      <c r="N43" s="3" t="s">
        <v>5204</v>
      </c>
      <c r="O43" s="3" t="s">
        <v>5205</v>
      </c>
      <c r="P43" s="2" t="s">
        <v>5206</v>
      </c>
      <c r="Q43" s="47" t="s">
        <v>348</v>
      </c>
      <c r="R43" s="47"/>
      <c r="S43" s="47" t="s">
        <v>348</v>
      </c>
    </row>
    <row r="44" spans="1:19" ht="21.6" customHeight="1" x14ac:dyDescent="0.25">
      <c r="A44" s="116" t="s">
        <v>5437</v>
      </c>
      <c r="B44" s="2" t="s">
        <v>174</v>
      </c>
      <c r="C44" s="7" t="s">
        <v>53</v>
      </c>
      <c r="D44" s="3" t="s">
        <v>110</v>
      </c>
      <c r="E44" s="4">
        <v>41548</v>
      </c>
      <c r="F44" s="4">
        <v>44986</v>
      </c>
      <c r="G44" s="98" t="s">
        <v>136</v>
      </c>
      <c r="H44" s="99">
        <v>42732</v>
      </c>
      <c r="I44" s="3">
        <v>8</v>
      </c>
      <c r="J44" s="3" t="s">
        <v>118</v>
      </c>
      <c r="K44" s="6" t="s">
        <v>104</v>
      </c>
      <c r="L44" s="6" t="s">
        <v>105</v>
      </c>
      <c r="M44" s="3" t="s">
        <v>125</v>
      </c>
      <c r="N44" s="3" t="s">
        <v>349</v>
      </c>
      <c r="O44" s="3" t="s">
        <v>350</v>
      </c>
      <c r="P44" s="2" t="s">
        <v>351</v>
      </c>
      <c r="Q44" s="2" t="s">
        <v>348</v>
      </c>
      <c r="R44" s="2"/>
      <c r="S44" s="2" t="s">
        <v>348</v>
      </c>
    </row>
    <row r="45" spans="1:19" ht="21.6" customHeight="1" x14ac:dyDescent="0.25">
      <c r="A45" s="116" t="s">
        <v>5438</v>
      </c>
      <c r="B45" s="2" t="s">
        <v>175</v>
      </c>
      <c r="C45" s="7" t="s">
        <v>54</v>
      </c>
      <c r="D45" s="3" t="s">
        <v>113</v>
      </c>
      <c r="E45" s="4">
        <v>42461</v>
      </c>
      <c r="F45" s="4">
        <v>45383</v>
      </c>
      <c r="G45" s="98" t="s">
        <v>138</v>
      </c>
      <c r="H45" s="99">
        <v>42732</v>
      </c>
      <c r="I45" s="3">
        <v>8</v>
      </c>
      <c r="J45" s="3" t="s">
        <v>107</v>
      </c>
      <c r="K45" s="6" t="s">
        <v>104</v>
      </c>
      <c r="L45" s="6" t="s">
        <v>105</v>
      </c>
      <c r="M45" s="3" t="s">
        <v>125</v>
      </c>
      <c r="N45" s="3" t="s">
        <v>352</v>
      </c>
      <c r="O45" s="3" t="s">
        <v>353</v>
      </c>
      <c r="P45" s="2" t="s">
        <v>354</v>
      </c>
      <c r="Q45" s="2" t="s">
        <v>348</v>
      </c>
      <c r="R45" s="2"/>
      <c r="S45" s="2" t="s">
        <v>348</v>
      </c>
    </row>
    <row r="46" spans="1:19" ht="21.6" customHeight="1" x14ac:dyDescent="0.25">
      <c r="A46" s="116" t="s">
        <v>5439</v>
      </c>
      <c r="B46" s="2" t="s">
        <v>176</v>
      </c>
      <c r="C46" s="7" t="s">
        <v>17</v>
      </c>
      <c r="D46" s="3" t="s">
        <v>115</v>
      </c>
      <c r="E46" s="4">
        <v>45200</v>
      </c>
      <c r="F46" s="4">
        <v>45505</v>
      </c>
      <c r="G46" s="98" t="s">
        <v>134</v>
      </c>
      <c r="H46" s="99">
        <v>44810</v>
      </c>
      <c r="I46" s="3">
        <v>8</v>
      </c>
      <c r="J46" s="3" t="s">
        <v>107</v>
      </c>
      <c r="K46" s="6" t="s">
        <v>106</v>
      </c>
      <c r="L46" s="6" t="s">
        <v>105</v>
      </c>
      <c r="M46" s="3" t="s">
        <v>125</v>
      </c>
      <c r="N46" s="3" t="s">
        <v>355</v>
      </c>
      <c r="O46" s="3" t="s">
        <v>356</v>
      </c>
      <c r="P46" s="2" t="s">
        <v>357</v>
      </c>
      <c r="Q46" s="2" t="s">
        <v>348</v>
      </c>
      <c r="R46" s="2"/>
      <c r="S46" s="2" t="s">
        <v>348</v>
      </c>
    </row>
    <row r="47" spans="1:19" s="52" customFormat="1" ht="21.6" customHeight="1" x14ac:dyDescent="0.25">
      <c r="A47" s="116" t="s">
        <v>5440</v>
      </c>
      <c r="B47" s="128" t="s">
        <v>160</v>
      </c>
      <c r="C47" s="48" t="s">
        <v>40</v>
      </c>
      <c r="D47" s="49" t="s">
        <v>113</v>
      </c>
      <c r="E47" s="50">
        <v>45200</v>
      </c>
      <c r="F47" s="50">
        <v>44927</v>
      </c>
      <c r="G47" s="100" t="s">
        <v>135</v>
      </c>
      <c r="H47" s="115">
        <v>45369</v>
      </c>
      <c r="I47" s="49">
        <v>9</v>
      </c>
      <c r="J47" s="49" t="s">
        <v>103</v>
      </c>
      <c r="K47" s="51" t="s">
        <v>104</v>
      </c>
      <c r="L47" s="51" t="s">
        <v>105</v>
      </c>
      <c r="M47" s="49" t="s">
        <v>112</v>
      </c>
      <c r="N47" s="49" t="s">
        <v>304</v>
      </c>
      <c r="O47" s="49" t="s">
        <v>305</v>
      </c>
      <c r="P47" s="47" t="s">
        <v>306</v>
      </c>
      <c r="Q47" s="47" t="s">
        <v>307</v>
      </c>
      <c r="R47" s="47"/>
      <c r="S47" s="47" t="s">
        <v>307</v>
      </c>
    </row>
    <row r="48" spans="1:19" ht="21.6" customHeight="1" x14ac:dyDescent="0.25">
      <c r="A48" s="116" t="s">
        <v>5441</v>
      </c>
      <c r="B48" s="127" t="s">
        <v>156</v>
      </c>
      <c r="C48" s="7" t="s">
        <v>36</v>
      </c>
      <c r="D48" s="3" t="s">
        <v>110</v>
      </c>
      <c r="E48" s="4">
        <v>43922</v>
      </c>
      <c r="F48" s="4">
        <v>45505</v>
      </c>
      <c r="G48" s="98" t="s">
        <v>136</v>
      </c>
      <c r="H48" s="115">
        <v>45369</v>
      </c>
      <c r="I48" s="3">
        <v>8</v>
      </c>
      <c r="J48" s="3" t="s">
        <v>107</v>
      </c>
      <c r="K48" s="6" t="s">
        <v>104</v>
      </c>
      <c r="L48" s="6" t="s">
        <v>105</v>
      </c>
      <c r="M48" s="3" t="s">
        <v>125</v>
      </c>
      <c r="N48" s="3" t="s">
        <v>292</v>
      </c>
      <c r="O48" s="3" t="s">
        <v>293</v>
      </c>
      <c r="P48" s="2" t="s">
        <v>294</v>
      </c>
      <c r="Q48" s="2" t="s">
        <v>155</v>
      </c>
      <c r="R48" s="2"/>
      <c r="S48" s="2" t="s">
        <v>155</v>
      </c>
    </row>
    <row r="49" spans="1:19" ht="21.6" customHeight="1" x14ac:dyDescent="0.25">
      <c r="A49" s="116" t="s">
        <v>5442</v>
      </c>
      <c r="B49" s="2" t="s">
        <v>181</v>
      </c>
      <c r="C49" s="7" t="s">
        <v>57</v>
      </c>
      <c r="D49" s="3" t="s">
        <v>113</v>
      </c>
      <c r="E49" s="4">
        <v>43922</v>
      </c>
      <c r="F49" s="4">
        <v>44958</v>
      </c>
      <c r="G49" s="98" t="s">
        <v>138</v>
      </c>
      <c r="H49" s="99">
        <v>44351</v>
      </c>
      <c r="I49" s="3">
        <v>8</v>
      </c>
      <c r="J49" s="3" t="s">
        <v>107</v>
      </c>
      <c r="K49" s="6" t="s">
        <v>106</v>
      </c>
      <c r="L49" s="6" t="s">
        <v>105</v>
      </c>
      <c r="M49" s="3" t="s">
        <v>125</v>
      </c>
      <c r="N49" s="3" t="s">
        <v>366</v>
      </c>
      <c r="O49" s="3" t="s">
        <v>367</v>
      </c>
      <c r="P49" s="2" t="s">
        <v>368</v>
      </c>
      <c r="Q49" s="2" t="s">
        <v>178</v>
      </c>
      <c r="R49" s="2"/>
      <c r="S49" s="2" t="s">
        <v>178</v>
      </c>
    </row>
    <row r="50" spans="1:19" ht="21.6" customHeight="1" x14ac:dyDescent="0.25">
      <c r="A50" s="116" t="s">
        <v>5443</v>
      </c>
      <c r="B50" s="2" t="s">
        <v>182</v>
      </c>
      <c r="C50" s="7" t="s">
        <v>58</v>
      </c>
      <c r="D50" s="3" t="s">
        <v>110</v>
      </c>
      <c r="E50" s="4">
        <v>45017</v>
      </c>
      <c r="F50" s="4">
        <v>45047</v>
      </c>
      <c r="G50" s="98" t="s">
        <v>134</v>
      </c>
      <c r="H50" s="99">
        <v>43833</v>
      </c>
      <c r="I50" s="3">
        <v>8</v>
      </c>
      <c r="J50" s="3" t="s">
        <v>107</v>
      </c>
      <c r="K50" s="6" t="s">
        <v>104</v>
      </c>
      <c r="L50" s="6" t="s">
        <v>105</v>
      </c>
      <c r="M50" s="3" t="s">
        <v>125</v>
      </c>
      <c r="N50" s="3" t="s">
        <v>369</v>
      </c>
      <c r="O50" s="3" t="s">
        <v>370</v>
      </c>
      <c r="P50" s="2" t="s">
        <v>371</v>
      </c>
      <c r="Q50" s="2" t="s">
        <v>178</v>
      </c>
      <c r="R50" s="2"/>
      <c r="S50" s="2" t="s">
        <v>178</v>
      </c>
    </row>
    <row r="51" spans="1:19" s="52" customFormat="1" ht="21.6" customHeight="1" x14ac:dyDescent="0.25">
      <c r="A51" s="116" t="s">
        <v>5444</v>
      </c>
      <c r="B51" s="47" t="s">
        <v>183</v>
      </c>
      <c r="C51" s="48" t="s">
        <v>59</v>
      </c>
      <c r="D51" s="49" t="s">
        <v>113</v>
      </c>
      <c r="E51" s="50">
        <v>44105</v>
      </c>
      <c r="F51" s="50">
        <v>45292</v>
      </c>
      <c r="G51" s="100" t="s">
        <v>135</v>
      </c>
      <c r="H51" s="101">
        <v>44470</v>
      </c>
      <c r="I51" s="49">
        <v>9</v>
      </c>
      <c r="J51" s="49" t="s">
        <v>107</v>
      </c>
      <c r="K51" s="51" t="s">
        <v>104</v>
      </c>
      <c r="L51" s="51" t="s">
        <v>105</v>
      </c>
      <c r="M51" s="49" t="s">
        <v>112</v>
      </c>
      <c r="N51" s="49" t="s">
        <v>372</v>
      </c>
      <c r="O51" s="49" t="s">
        <v>373</v>
      </c>
      <c r="P51" s="47" t="s">
        <v>374</v>
      </c>
      <c r="Q51" s="47" t="s">
        <v>375</v>
      </c>
      <c r="R51" s="47"/>
      <c r="S51" s="47" t="s">
        <v>375</v>
      </c>
    </row>
    <row r="52" spans="1:19" ht="21.6" customHeight="1" x14ac:dyDescent="0.25">
      <c r="A52" s="116" t="s">
        <v>5445</v>
      </c>
      <c r="B52" s="2" t="s">
        <v>184</v>
      </c>
      <c r="C52" s="7" t="s">
        <v>60</v>
      </c>
      <c r="D52" s="3" t="s">
        <v>113</v>
      </c>
      <c r="E52" s="4">
        <v>44652</v>
      </c>
      <c r="F52" s="4">
        <v>45292</v>
      </c>
      <c r="G52" s="98" t="s">
        <v>136</v>
      </c>
      <c r="H52" s="99">
        <v>44130</v>
      </c>
      <c r="I52" s="3">
        <v>8</v>
      </c>
      <c r="J52" s="3" t="s">
        <v>107</v>
      </c>
      <c r="K52" s="6" t="s">
        <v>106</v>
      </c>
      <c r="L52" s="6" t="s">
        <v>105</v>
      </c>
      <c r="M52" s="3" t="s">
        <v>125</v>
      </c>
      <c r="N52" s="3" t="s">
        <v>376</v>
      </c>
      <c r="O52" s="3" t="s">
        <v>377</v>
      </c>
      <c r="P52" s="2" t="s">
        <v>378</v>
      </c>
      <c r="Q52" s="2" t="s">
        <v>375</v>
      </c>
      <c r="R52" s="2"/>
      <c r="S52" s="2" t="s">
        <v>375</v>
      </c>
    </row>
    <row r="53" spans="1:19" ht="21.6" customHeight="1" x14ac:dyDescent="0.25">
      <c r="A53" s="116" t="s">
        <v>5446</v>
      </c>
      <c r="B53" s="2" t="s">
        <v>185</v>
      </c>
      <c r="C53" s="7" t="s">
        <v>61</v>
      </c>
      <c r="D53" s="3" t="s">
        <v>113</v>
      </c>
      <c r="E53" s="4">
        <v>44652</v>
      </c>
      <c r="F53" s="4">
        <v>45292</v>
      </c>
      <c r="G53" s="98" t="s">
        <v>137</v>
      </c>
      <c r="H53" s="99">
        <v>44561</v>
      </c>
      <c r="I53" s="3">
        <v>8</v>
      </c>
      <c r="J53" s="3" t="s">
        <v>103</v>
      </c>
      <c r="K53" s="6" t="s">
        <v>106</v>
      </c>
      <c r="L53" s="6" t="s">
        <v>105</v>
      </c>
      <c r="M53" s="3" t="s">
        <v>125</v>
      </c>
      <c r="N53" s="3" t="s">
        <v>379</v>
      </c>
      <c r="O53" s="3" t="s">
        <v>380</v>
      </c>
      <c r="P53" s="2" t="s">
        <v>381</v>
      </c>
      <c r="Q53" s="2" t="s">
        <v>375</v>
      </c>
      <c r="R53" s="2"/>
      <c r="S53" s="2" t="s">
        <v>375</v>
      </c>
    </row>
    <row r="54" spans="1:19" ht="21.6" customHeight="1" x14ac:dyDescent="0.25">
      <c r="A54" s="116" t="s">
        <v>5447</v>
      </c>
      <c r="B54" s="2" t="s">
        <v>186</v>
      </c>
      <c r="C54" s="7" t="s">
        <v>62</v>
      </c>
      <c r="D54" s="3" t="s">
        <v>113</v>
      </c>
      <c r="E54" s="4">
        <v>44835</v>
      </c>
      <c r="F54" s="4">
        <v>44986</v>
      </c>
      <c r="G54" s="98" t="s">
        <v>138</v>
      </c>
      <c r="H54" s="99">
        <v>44711</v>
      </c>
      <c r="I54" s="3">
        <v>8</v>
      </c>
      <c r="J54" s="3" t="s">
        <v>107</v>
      </c>
      <c r="K54" s="6" t="s">
        <v>106</v>
      </c>
      <c r="L54" s="6" t="s">
        <v>105</v>
      </c>
      <c r="M54" s="3" t="s">
        <v>125</v>
      </c>
      <c r="N54" s="3" t="s">
        <v>382</v>
      </c>
      <c r="O54" s="3" t="s">
        <v>383</v>
      </c>
      <c r="P54" s="2" t="s">
        <v>384</v>
      </c>
      <c r="Q54" s="2" t="s">
        <v>375</v>
      </c>
      <c r="R54" s="2"/>
      <c r="S54" s="2" t="s">
        <v>375</v>
      </c>
    </row>
    <row r="55" spans="1:19" ht="21.6" customHeight="1" x14ac:dyDescent="0.25">
      <c r="A55" s="116" t="s">
        <v>5448</v>
      </c>
      <c r="B55" s="127" t="s">
        <v>198</v>
      </c>
      <c r="C55" s="7" t="s">
        <v>72</v>
      </c>
      <c r="D55" s="3" t="s">
        <v>110</v>
      </c>
      <c r="E55" s="4">
        <v>43922</v>
      </c>
      <c r="F55" s="4">
        <v>45292</v>
      </c>
      <c r="G55" s="98" t="s">
        <v>134</v>
      </c>
      <c r="H55" s="115">
        <v>45369</v>
      </c>
      <c r="I55" s="3">
        <v>8</v>
      </c>
      <c r="J55" s="3"/>
      <c r="K55" s="6"/>
      <c r="L55" s="6"/>
      <c r="M55" s="3" t="s">
        <v>125</v>
      </c>
      <c r="N55" s="3" t="s">
        <v>413</v>
      </c>
      <c r="O55" s="3" t="s">
        <v>414</v>
      </c>
      <c r="P55" s="2" t="s">
        <v>415</v>
      </c>
      <c r="R55" s="2"/>
      <c r="S55" s="2" t="s">
        <v>375</v>
      </c>
    </row>
    <row r="56" spans="1:19" s="52" customFormat="1" ht="21.6" customHeight="1" x14ac:dyDescent="0.25">
      <c r="A56" s="116" t="s">
        <v>5449</v>
      </c>
      <c r="B56" s="127" t="s">
        <v>5296</v>
      </c>
      <c r="C56" s="7" t="s">
        <v>5297</v>
      </c>
      <c r="D56" s="3" t="s">
        <v>110</v>
      </c>
      <c r="E56" s="4">
        <v>44105</v>
      </c>
      <c r="F56" s="4">
        <v>44713</v>
      </c>
      <c r="G56" s="100" t="s">
        <v>135</v>
      </c>
      <c r="H56" s="115">
        <v>45369</v>
      </c>
      <c r="I56" s="3">
        <v>9</v>
      </c>
      <c r="J56" s="3" t="s">
        <v>111</v>
      </c>
      <c r="K56" s="6" t="s">
        <v>104</v>
      </c>
      <c r="L56" s="6" t="s">
        <v>105</v>
      </c>
      <c r="M56" s="3" t="s">
        <v>112</v>
      </c>
      <c r="N56" s="3" t="s">
        <v>5298</v>
      </c>
      <c r="O56" s="3" t="s">
        <v>5299</v>
      </c>
      <c r="P56" s="2" t="s">
        <v>5300</v>
      </c>
      <c r="Q56" s="47" t="s">
        <v>189</v>
      </c>
      <c r="R56" s="47"/>
      <c r="S56" s="47" t="s">
        <v>189</v>
      </c>
    </row>
    <row r="57" spans="1:19" ht="21.6" customHeight="1" x14ac:dyDescent="0.25">
      <c r="A57" s="116" t="s">
        <v>5450</v>
      </c>
      <c r="B57" s="2" t="s">
        <v>190</v>
      </c>
      <c r="C57" s="7" t="s">
        <v>65</v>
      </c>
      <c r="D57" s="3" t="s">
        <v>113</v>
      </c>
      <c r="E57" s="4">
        <v>43556</v>
      </c>
      <c r="F57" s="4">
        <v>45383</v>
      </c>
      <c r="G57" s="98" t="s">
        <v>136</v>
      </c>
      <c r="H57" s="99">
        <v>44351</v>
      </c>
      <c r="I57" s="3">
        <v>8</v>
      </c>
      <c r="J57" s="3" t="s">
        <v>107</v>
      </c>
      <c r="K57" s="6" t="s">
        <v>104</v>
      </c>
      <c r="L57" s="6" t="s">
        <v>105</v>
      </c>
      <c r="M57" s="3" t="s">
        <v>125</v>
      </c>
      <c r="N57" s="3" t="s">
        <v>391</v>
      </c>
      <c r="O57" s="3" t="s">
        <v>392</v>
      </c>
      <c r="P57" s="2" t="s">
        <v>393</v>
      </c>
      <c r="Q57" s="2" t="s">
        <v>189</v>
      </c>
      <c r="R57" s="2"/>
      <c r="S57" s="2" t="s">
        <v>189</v>
      </c>
    </row>
    <row r="58" spans="1:19" ht="21.6" customHeight="1" x14ac:dyDescent="0.25">
      <c r="A58" s="116" t="s">
        <v>5451</v>
      </c>
      <c r="B58" s="2" t="s">
        <v>191</v>
      </c>
      <c r="C58" s="7" t="s">
        <v>66</v>
      </c>
      <c r="D58" s="3" t="s">
        <v>110</v>
      </c>
      <c r="E58" s="4">
        <v>45017</v>
      </c>
      <c r="F58" s="4">
        <v>44927</v>
      </c>
      <c r="G58" s="98" t="s">
        <v>137</v>
      </c>
      <c r="H58" s="99">
        <v>44130</v>
      </c>
      <c r="I58" s="3">
        <v>8</v>
      </c>
      <c r="J58" s="3" t="s">
        <v>120</v>
      </c>
      <c r="K58" s="6" t="s">
        <v>106</v>
      </c>
      <c r="L58" s="6" t="s">
        <v>105</v>
      </c>
      <c r="M58" s="3" t="s">
        <v>125</v>
      </c>
      <c r="N58" s="3" t="s">
        <v>394</v>
      </c>
      <c r="O58" s="3" t="s">
        <v>395</v>
      </c>
      <c r="P58" s="2" t="s">
        <v>396</v>
      </c>
      <c r="Q58" s="2" t="s">
        <v>189</v>
      </c>
      <c r="R58" s="2"/>
      <c r="S58" s="2" t="s">
        <v>189</v>
      </c>
    </row>
    <row r="59" spans="1:19" ht="21.6" customHeight="1" x14ac:dyDescent="0.25">
      <c r="A59" s="116" t="s">
        <v>5452</v>
      </c>
      <c r="B59" s="2" t="s">
        <v>192</v>
      </c>
      <c r="C59" s="7" t="s">
        <v>67</v>
      </c>
      <c r="D59" s="3" t="s">
        <v>113</v>
      </c>
      <c r="E59" s="4">
        <v>43922</v>
      </c>
      <c r="F59" s="4">
        <v>45017</v>
      </c>
      <c r="G59" s="98" t="s">
        <v>138</v>
      </c>
      <c r="H59" s="99">
        <v>44678</v>
      </c>
      <c r="I59" s="3">
        <v>8</v>
      </c>
      <c r="J59" s="3" t="s">
        <v>107</v>
      </c>
      <c r="K59" s="6" t="s">
        <v>106</v>
      </c>
      <c r="L59" s="6" t="s">
        <v>105</v>
      </c>
      <c r="M59" s="3" t="s">
        <v>125</v>
      </c>
      <c r="N59" s="3" t="s">
        <v>397</v>
      </c>
      <c r="O59" s="3" t="s">
        <v>398</v>
      </c>
      <c r="P59" s="2" t="s">
        <v>399</v>
      </c>
      <c r="Q59" s="2" t="s">
        <v>189</v>
      </c>
      <c r="R59" s="2"/>
      <c r="S59" s="2" t="s">
        <v>189</v>
      </c>
    </row>
    <row r="60" spans="1:19" s="52" customFormat="1" ht="21.6" customHeight="1" x14ac:dyDescent="0.25">
      <c r="A60" s="116" t="s">
        <v>5453</v>
      </c>
      <c r="B60" s="128" t="s">
        <v>400</v>
      </c>
      <c r="C60" s="48" t="s">
        <v>68</v>
      </c>
      <c r="D60" s="49" t="s">
        <v>110</v>
      </c>
      <c r="E60" s="50">
        <v>44652</v>
      </c>
      <c r="F60" s="50">
        <v>45292</v>
      </c>
      <c r="G60" s="100" t="s">
        <v>135</v>
      </c>
      <c r="H60" s="115">
        <v>45369</v>
      </c>
      <c r="I60" s="49">
        <v>8</v>
      </c>
      <c r="J60" s="49" t="s">
        <v>103</v>
      </c>
      <c r="K60" s="51" t="s">
        <v>104</v>
      </c>
      <c r="L60" s="51" t="s">
        <v>105</v>
      </c>
      <c r="M60" s="49" t="s">
        <v>125</v>
      </c>
      <c r="N60" s="49" t="s">
        <v>401</v>
      </c>
      <c r="O60" s="49" t="s">
        <v>402</v>
      </c>
      <c r="P60" s="47" t="s">
        <v>403</v>
      </c>
      <c r="Q60" s="47" t="s">
        <v>193</v>
      </c>
      <c r="R60" s="47"/>
      <c r="S60" s="47" t="s">
        <v>193</v>
      </c>
    </row>
    <row r="61" spans="1:19" ht="21.6" customHeight="1" x14ac:dyDescent="0.25">
      <c r="A61" s="116" t="s">
        <v>5454</v>
      </c>
      <c r="B61" s="2" t="s">
        <v>194</v>
      </c>
      <c r="C61" s="7" t="s">
        <v>69</v>
      </c>
      <c r="D61" s="3" t="s">
        <v>113</v>
      </c>
      <c r="E61" s="4">
        <v>44652</v>
      </c>
      <c r="F61" s="4">
        <v>45292</v>
      </c>
      <c r="G61" s="98" t="s">
        <v>137</v>
      </c>
      <c r="H61" s="99">
        <v>43591</v>
      </c>
      <c r="I61" s="3">
        <v>8</v>
      </c>
      <c r="J61" s="3" t="s">
        <v>107</v>
      </c>
      <c r="K61" s="6" t="s">
        <v>104</v>
      </c>
      <c r="L61" s="6" t="s">
        <v>105</v>
      </c>
      <c r="M61" s="3" t="s">
        <v>125</v>
      </c>
      <c r="N61" s="3" t="s">
        <v>404</v>
      </c>
      <c r="O61" s="3" t="s">
        <v>405</v>
      </c>
      <c r="P61" s="2" t="s">
        <v>406</v>
      </c>
      <c r="Q61" s="2" t="s">
        <v>193</v>
      </c>
      <c r="R61" s="2"/>
      <c r="S61" s="2" t="s">
        <v>193</v>
      </c>
    </row>
    <row r="62" spans="1:19" ht="21.6" customHeight="1" x14ac:dyDescent="0.25">
      <c r="A62" s="116" t="s">
        <v>5455</v>
      </c>
      <c r="B62" s="2" t="s">
        <v>195</v>
      </c>
      <c r="C62" s="7" t="s">
        <v>70</v>
      </c>
      <c r="D62" s="3" t="s">
        <v>113</v>
      </c>
      <c r="E62" s="4">
        <v>44652</v>
      </c>
      <c r="F62" s="4">
        <v>45292</v>
      </c>
      <c r="G62" s="98" t="s">
        <v>134</v>
      </c>
      <c r="H62" s="99">
        <v>42732</v>
      </c>
      <c r="I62" s="3">
        <v>8</v>
      </c>
      <c r="J62" s="3" t="s">
        <v>107</v>
      </c>
      <c r="K62" s="6" t="s">
        <v>106</v>
      </c>
      <c r="L62" s="6" t="s">
        <v>105</v>
      </c>
      <c r="M62" s="3" t="s">
        <v>125</v>
      </c>
      <c r="N62" s="3" t="s">
        <v>407</v>
      </c>
      <c r="O62" s="3" t="s">
        <v>408</v>
      </c>
      <c r="P62" s="2" t="s">
        <v>409</v>
      </c>
      <c r="Q62" s="2" t="s">
        <v>193</v>
      </c>
      <c r="R62" s="2"/>
      <c r="S62" s="2" t="s">
        <v>193</v>
      </c>
    </row>
    <row r="63" spans="1:19" s="52" customFormat="1" ht="21.6" customHeight="1" x14ac:dyDescent="0.25">
      <c r="A63" s="116" t="s">
        <v>5456</v>
      </c>
      <c r="B63" s="47" t="s">
        <v>196</v>
      </c>
      <c r="C63" s="48" t="s">
        <v>71</v>
      </c>
      <c r="D63" s="49" t="s">
        <v>110</v>
      </c>
      <c r="E63" s="50">
        <v>45017</v>
      </c>
      <c r="F63" s="50">
        <v>45352</v>
      </c>
      <c r="G63" s="100" t="s">
        <v>135</v>
      </c>
      <c r="H63" s="101">
        <v>44747</v>
      </c>
      <c r="I63" s="49">
        <v>9</v>
      </c>
      <c r="J63" s="49" t="s">
        <v>107</v>
      </c>
      <c r="K63" s="51" t="s">
        <v>106</v>
      </c>
      <c r="L63" s="51" t="s">
        <v>105</v>
      </c>
      <c r="M63" s="49" t="s">
        <v>112</v>
      </c>
      <c r="N63" s="49" t="s">
        <v>410</v>
      </c>
      <c r="O63" s="49" t="s">
        <v>411</v>
      </c>
      <c r="P63" s="47" t="s">
        <v>412</v>
      </c>
      <c r="Q63" s="47" t="s">
        <v>197</v>
      </c>
      <c r="R63" s="47"/>
      <c r="S63" s="47" t="s">
        <v>197</v>
      </c>
    </row>
    <row r="64" spans="1:19" ht="21.6" customHeight="1" x14ac:dyDescent="0.25">
      <c r="A64" s="116" t="s">
        <v>5457</v>
      </c>
      <c r="B64" s="127" t="s">
        <v>187</v>
      </c>
      <c r="C64" s="7" t="s">
        <v>63</v>
      </c>
      <c r="D64" s="3" t="s">
        <v>113</v>
      </c>
      <c r="E64" s="4">
        <v>44652</v>
      </c>
      <c r="F64" s="4">
        <v>45413</v>
      </c>
      <c r="G64" s="98" t="s">
        <v>136</v>
      </c>
      <c r="H64" s="115">
        <v>45369</v>
      </c>
      <c r="I64" s="3">
        <v>8</v>
      </c>
      <c r="J64" s="49" t="s">
        <v>103</v>
      </c>
      <c r="K64" s="6" t="s">
        <v>106</v>
      </c>
      <c r="L64" s="6" t="s">
        <v>105</v>
      </c>
      <c r="M64" s="3" t="s">
        <v>125</v>
      </c>
      <c r="N64" s="3" t="s">
        <v>385</v>
      </c>
      <c r="O64" s="3" t="s">
        <v>386</v>
      </c>
      <c r="P64" s="2" t="s">
        <v>387</v>
      </c>
      <c r="Q64" s="2" t="s">
        <v>375</v>
      </c>
      <c r="R64" s="2"/>
      <c r="S64" s="2" t="s">
        <v>197</v>
      </c>
    </row>
    <row r="65" spans="1:19" ht="21.6" customHeight="1" x14ac:dyDescent="0.25">
      <c r="A65" s="116" t="s">
        <v>5458</v>
      </c>
      <c r="B65" s="2" t="s">
        <v>201</v>
      </c>
      <c r="C65" s="7" t="s">
        <v>75</v>
      </c>
      <c r="D65" s="3" t="s">
        <v>113</v>
      </c>
      <c r="E65" s="4">
        <v>44835</v>
      </c>
      <c r="F65" s="4">
        <v>45505</v>
      </c>
      <c r="G65" s="98" t="s">
        <v>134</v>
      </c>
      <c r="H65" s="99">
        <v>43118</v>
      </c>
      <c r="I65" s="3">
        <v>8</v>
      </c>
      <c r="J65" s="3" t="s">
        <v>107</v>
      </c>
      <c r="K65" s="6" t="s">
        <v>106</v>
      </c>
      <c r="L65" s="6" t="s">
        <v>105</v>
      </c>
      <c r="M65" s="3" t="s">
        <v>125</v>
      </c>
      <c r="N65" s="3" t="s">
        <v>422</v>
      </c>
      <c r="O65" s="3" t="s">
        <v>423</v>
      </c>
      <c r="P65" s="2" t="s">
        <v>424</v>
      </c>
      <c r="Q65" s="2" t="s">
        <v>197</v>
      </c>
      <c r="R65" s="2"/>
      <c r="S65" s="2" t="s">
        <v>197</v>
      </c>
    </row>
    <row r="66" spans="1:19" s="52" customFormat="1" ht="21.6" customHeight="1" x14ac:dyDescent="0.25">
      <c r="A66" s="116" t="s">
        <v>5459</v>
      </c>
      <c r="B66" s="128" t="s">
        <v>216</v>
      </c>
      <c r="C66" s="48" t="s">
        <v>87</v>
      </c>
      <c r="D66" s="49" t="s">
        <v>110</v>
      </c>
      <c r="E66" s="50">
        <v>44287</v>
      </c>
      <c r="F66" s="50">
        <v>45383</v>
      </c>
      <c r="G66" s="100" t="s">
        <v>135</v>
      </c>
      <c r="H66" s="115">
        <v>45369</v>
      </c>
      <c r="I66" s="49">
        <v>9</v>
      </c>
      <c r="J66" s="49" t="s">
        <v>107</v>
      </c>
      <c r="K66" s="51" t="s">
        <v>104</v>
      </c>
      <c r="L66" s="51" t="s">
        <v>105</v>
      </c>
      <c r="M66" s="49" t="s">
        <v>112</v>
      </c>
      <c r="N66" s="49" t="s">
        <v>460</v>
      </c>
      <c r="O66" s="49" t="s">
        <v>461</v>
      </c>
      <c r="P66" s="47" t="s">
        <v>462</v>
      </c>
      <c r="Q66" s="47" t="s">
        <v>428</v>
      </c>
      <c r="R66" s="47"/>
      <c r="S66" s="47" t="s">
        <v>428</v>
      </c>
    </row>
    <row r="67" spans="1:19" ht="21.6" customHeight="1" x14ac:dyDescent="0.25">
      <c r="A67" s="116" t="s">
        <v>5460</v>
      </c>
      <c r="B67" s="2" t="s">
        <v>203</v>
      </c>
      <c r="C67" s="7" t="s">
        <v>77</v>
      </c>
      <c r="D67" s="3" t="s">
        <v>115</v>
      </c>
      <c r="E67" s="4">
        <v>43922</v>
      </c>
      <c r="F67" s="4">
        <v>45261</v>
      </c>
      <c r="G67" s="98" t="s">
        <v>136</v>
      </c>
      <c r="H67" s="99">
        <v>44711</v>
      </c>
      <c r="I67" s="3">
        <v>8</v>
      </c>
      <c r="J67" s="3" t="s">
        <v>111</v>
      </c>
      <c r="K67" s="6" t="s">
        <v>106</v>
      </c>
      <c r="L67" s="6" t="s">
        <v>105</v>
      </c>
      <c r="M67" s="3" t="s">
        <v>125</v>
      </c>
      <c r="N67" s="3" t="s">
        <v>429</v>
      </c>
      <c r="O67" s="3" t="s">
        <v>430</v>
      </c>
      <c r="P67" s="2" t="s">
        <v>431</v>
      </c>
      <c r="Q67" s="2" t="s">
        <v>428</v>
      </c>
      <c r="R67" s="2"/>
      <c r="S67" s="2" t="s">
        <v>428</v>
      </c>
    </row>
    <row r="68" spans="1:19" ht="21.6" customHeight="1" x14ac:dyDescent="0.25">
      <c r="A68" s="116" t="s">
        <v>5461</v>
      </c>
      <c r="B68" s="2" t="s">
        <v>204</v>
      </c>
      <c r="C68" s="7" t="s">
        <v>78</v>
      </c>
      <c r="D68" s="3" t="s">
        <v>115</v>
      </c>
      <c r="E68" s="4">
        <v>44652</v>
      </c>
      <c r="F68" s="4">
        <v>45292</v>
      </c>
      <c r="G68" s="98" t="s">
        <v>137</v>
      </c>
      <c r="H68" s="99">
        <v>44130</v>
      </c>
      <c r="I68" s="3">
        <v>8</v>
      </c>
      <c r="J68" s="3" t="s">
        <v>120</v>
      </c>
      <c r="K68" s="6" t="s">
        <v>106</v>
      </c>
      <c r="L68" s="6" t="s">
        <v>105</v>
      </c>
      <c r="M68" s="3" t="s">
        <v>125</v>
      </c>
      <c r="N68" s="3" t="s">
        <v>432</v>
      </c>
      <c r="O68" s="3" t="s">
        <v>433</v>
      </c>
      <c r="P68" s="2" t="s">
        <v>434</v>
      </c>
      <c r="Q68" s="2" t="s">
        <v>428</v>
      </c>
      <c r="R68" s="2"/>
      <c r="S68" s="2" t="s">
        <v>428</v>
      </c>
    </row>
    <row r="69" spans="1:19" ht="21.6" customHeight="1" x14ac:dyDescent="0.25">
      <c r="A69" s="116" t="s">
        <v>5462</v>
      </c>
      <c r="B69" s="2" t="s">
        <v>206</v>
      </c>
      <c r="C69" s="7" t="s">
        <v>80</v>
      </c>
      <c r="D69" s="3" t="s">
        <v>110</v>
      </c>
      <c r="E69" s="4">
        <v>45017</v>
      </c>
      <c r="F69" s="4">
        <v>45566</v>
      </c>
      <c r="G69" s="98" t="s">
        <v>134</v>
      </c>
      <c r="H69" s="99">
        <v>44351</v>
      </c>
      <c r="I69" s="3">
        <v>8</v>
      </c>
      <c r="J69" s="3" t="s">
        <v>107</v>
      </c>
      <c r="K69" s="6" t="s">
        <v>106</v>
      </c>
      <c r="L69" s="6" t="s">
        <v>105</v>
      </c>
      <c r="M69" s="3" t="s">
        <v>125</v>
      </c>
      <c r="N69" s="3" t="s">
        <v>438</v>
      </c>
      <c r="O69" s="3" t="s">
        <v>439</v>
      </c>
      <c r="P69" s="2" t="s">
        <v>440</v>
      </c>
      <c r="Q69" s="2" t="s">
        <v>428</v>
      </c>
      <c r="R69" s="2"/>
      <c r="S69" s="2" t="s">
        <v>428</v>
      </c>
    </row>
    <row r="70" spans="1:19" s="52" customFormat="1" ht="21.6" customHeight="1" x14ac:dyDescent="0.25">
      <c r="A70" s="116" t="s">
        <v>5463</v>
      </c>
      <c r="B70" s="47" t="s">
        <v>207</v>
      </c>
      <c r="C70" s="48" t="s">
        <v>20</v>
      </c>
      <c r="D70" s="49" t="s">
        <v>115</v>
      </c>
      <c r="E70" s="50">
        <v>44652</v>
      </c>
      <c r="F70" s="50">
        <v>45292</v>
      </c>
      <c r="G70" s="100" t="s">
        <v>135</v>
      </c>
      <c r="H70" s="101">
        <v>44816</v>
      </c>
      <c r="I70" s="49">
        <v>9</v>
      </c>
      <c r="J70" s="49" t="s">
        <v>120</v>
      </c>
      <c r="K70" s="51" t="s">
        <v>104</v>
      </c>
      <c r="L70" s="51" t="s">
        <v>105</v>
      </c>
      <c r="M70" s="49" t="s">
        <v>112</v>
      </c>
      <c r="N70" s="49" t="s">
        <v>441</v>
      </c>
      <c r="O70" s="49" t="s">
        <v>442</v>
      </c>
      <c r="P70" s="47" t="s">
        <v>443</v>
      </c>
      <c r="Q70" s="47" t="s">
        <v>208</v>
      </c>
      <c r="R70" s="47"/>
      <c r="S70" s="47" t="s">
        <v>208</v>
      </c>
    </row>
    <row r="71" spans="1:19" ht="21.6" customHeight="1" x14ac:dyDescent="0.25">
      <c r="A71" s="116" t="s">
        <v>5464</v>
      </c>
      <c r="B71" s="2" t="s">
        <v>209</v>
      </c>
      <c r="C71" s="7" t="s">
        <v>81</v>
      </c>
      <c r="D71" s="3" t="s">
        <v>115</v>
      </c>
      <c r="E71" s="4">
        <v>44287</v>
      </c>
      <c r="F71" s="4">
        <v>45292</v>
      </c>
      <c r="G71" s="98" t="s">
        <v>136</v>
      </c>
      <c r="H71" s="99">
        <v>44470</v>
      </c>
      <c r="I71" s="3">
        <v>8</v>
      </c>
      <c r="J71" s="3" t="s">
        <v>107</v>
      </c>
      <c r="K71" s="6" t="s">
        <v>104</v>
      </c>
      <c r="L71" s="6" t="s">
        <v>105</v>
      </c>
      <c r="M71" s="3" t="s">
        <v>125</v>
      </c>
      <c r="N71" s="3" t="s">
        <v>444</v>
      </c>
      <c r="O71" s="3" t="s">
        <v>445</v>
      </c>
      <c r="P71" s="2" t="s">
        <v>446</v>
      </c>
      <c r="Q71" s="2" t="s">
        <v>208</v>
      </c>
      <c r="R71" s="2"/>
      <c r="S71" s="2" t="s">
        <v>208</v>
      </c>
    </row>
    <row r="72" spans="1:19" ht="21.6" customHeight="1" x14ac:dyDescent="0.25">
      <c r="A72" s="116" t="s">
        <v>5465</v>
      </c>
      <c r="B72" s="2" t="s">
        <v>210</v>
      </c>
      <c r="C72" s="7" t="s">
        <v>82</v>
      </c>
      <c r="D72" s="3" t="s">
        <v>113</v>
      </c>
      <c r="E72" s="4">
        <v>41913</v>
      </c>
      <c r="F72" s="4">
        <v>45352</v>
      </c>
      <c r="G72" s="98" t="s">
        <v>138</v>
      </c>
      <c r="H72" s="99">
        <v>44711</v>
      </c>
      <c r="I72" s="3">
        <v>8</v>
      </c>
      <c r="J72" s="3" t="s">
        <v>107</v>
      </c>
      <c r="K72" s="6" t="s">
        <v>106</v>
      </c>
      <c r="L72" s="6" t="s">
        <v>105</v>
      </c>
      <c r="M72" s="3" t="s">
        <v>125</v>
      </c>
      <c r="N72" s="3" t="s">
        <v>447</v>
      </c>
      <c r="O72" s="3" t="s">
        <v>448</v>
      </c>
      <c r="P72" s="2" t="s">
        <v>449</v>
      </c>
      <c r="Q72" s="2" t="s">
        <v>208</v>
      </c>
      <c r="R72" s="2"/>
      <c r="S72" s="2" t="s">
        <v>208</v>
      </c>
    </row>
    <row r="73" spans="1:19" ht="21.6" customHeight="1" x14ac:dyDescent="0.25">
      <c r="A73" s="116" t="s">
        <v>5466</v>
      </c>
      <c r="B73" s="127" t="s">
        <v>2305</v>
      </c>
      <c r="C73" s="7" t="s">
        <v>2306</v>
      </c>
      <c r="D73" s="3" t="s">
        <v>113</v>
      </c>
      <c r="E73" s="4">
        <v>41730</v>
      </c>
      <c r="F73" s="4">
        <v>44986</v>
      </c>
      <c r="G73" s="98" t="s">
        <v>137</v>
      </c>
      <c r="H73" s="115">
        <v>45369</v>
      </c>
      <c r="I73" s="3">
        <v>8</v>
      </c>
      <c r="J73" s="3" t="s">
        <v>107</v>
      </c>
      <c r="K73" s="6" t="s">
        <v>106</v>
      </c>
      <c r="L73" s="6" t="s">
        <v>105</v>
      </c>
      <c r="M73" s="3" t="s">
        <v>125</v>
      </c>
      <c r="N73" s="3" t="s">
        <v>2308</v>
      </c>
      <c r="O73" s="3" t="s">
        <v>2309</v>
      </c>
      <c r="P73" s="2" t="s">
        <v>2310</v>
      </c>
      <c r="Q73" s="2" t="s">
        <v>208</v>
      </c>
      <c r="R73" s="2"/>
      <c r="S73" s="2"/>
    </row>
    <row r="74" spans="1:19" s="52" customFormat="1" ht="21.6" customHeight="1" x14ac:dyDescent="0.25">
      <c r="A74" s="116" t="s">
        <v>5467</v>
      </c>
      <c r="B74" s="47" t="s">
        <v>211</v>
      </c>
      <c r="C74" s="48" t="s">
        <v>83</v>
      </c>
      <c r="D74" s="49" t="s">
        <v>110</v>
      </c>
      <c r="E74" s="50">
        <v>45200</v>
      </c>
      <c r="F74" s="50">
        <v>45292</v>
      </c>
      <c r="G74" s="100" t="s">
        <v>135</v>
      </c>
      <c r="H74" s="101">
        <v>44747</v>
      </c>
      <c r="I74" s="49">
        <v>9</v>
      </c>
      <c r="J74" s="49" t="s">
        <v>120</v>
      </c>
      <c r="K74" s="51" t="s">
        <v>104</v>
      </c>
      <c r="L74" s="51" t="s">
        <v>105</v>
      </c>
      <c r="M74" s="49" t="s">
        <v>112</v>
      </c>
      <c r="N74" s="49" t="s">
        <v>450</v>
      </c>
      <c r="O74" s="49" t="s">
        <v>451</v>
      </c>
      <c r="P74" s="47" t="s">
        <v>452</v>
      </c>
      <c r="Q74" s="47" t="s">
        <v>212</v>
      </c>
      <c r="R74" s="47"/>
      <c r="S74" s="47" t="s">
        <v>212</v>
      </c>
    </row>
    <row r="75" spans="1:19" ht="21.6" customHeight="1" x14ac:dyDescent="0.25">
      <c r="A75" s="116" t="s">
        <v>5468</v>
      </c>
      <c r="B75" s="2" t="s">
        <v>213</v>
      </c>
      <c r="C75" s="7" t="s">
        <v>84</v>
      </c>
      <c r="D75" s="3" t="s">
        <v>113</v>
      </c>
      <c r="E75" s="4">
        <v>42461</v>
      </c>
      <c r="F75" s="4">
        <v>45292</v>
      </c>
      <c r="G75" s="98" t="s">
        <v>136</v>
      </c>
      <c r="H75" s="99">
        <v>43707</v>
      </c>
      <c r="I75" s="3">
        <v>8</v>
      </c>
      <c r="J75" s="3" t="s">
        <v>107</v>
      </c>
      <c r="K75" s="6" t="s">
        <v>106</v>
      </c>
      <c r="L75" s="6" t="s">
        <v>105</v>
      </c>
      <c r="M75" s="3" t="s">
        <v>125</v>
      </c>
      <c r="N75" s="3" t="s">
        <v>453</v>
      </c>
      <c r="O75" s="3" t="s">
        <v>454</v>
      </c>
      <c r="P75" s="2" t="s">
        <v>455</v>
      </c>
      <c r="Q75" s="2" t="s">
        <v>212</v>
      </c>
      <c r="R75" s="2"/>
      <c r="S75" s="2" t="s">
        <v>212</v>
      </c>
    </row>
    <row r="76" spans="1:19" ht="21.6" customHeight="1" x14ac:dyDescent="0.25">
      <c r="A76" s="116" t="s">
        <v>5469</v>
      </c>
      <c r="B76" s="2" t="s">
        <v>215</v>
      </c>
      <c r="C76" s="7" t="s">
        <v>86</v>
      </c>
      <c r="D76" s="3" t="s">
        <v>115</v>
      </c>
      <c r="E76" s="4">
        <v>43922</v>
      </c>
      <c r="F76" s="4">
        <v>45292</v>
      </c>
      <c r="G76" s="98" t="s">
        <v>138</v>
      </c>
      <c r="H76" s="99">
        <v>44351</v>
      </c>
      <c r="I76" s="3">
        <v>8</v>
      </c>
      <c r="J76" s="3" t="s">
        <v>107</v>
      </c>
      <c r="K76" s="6" t="s">
        <v>106</v>
      </c>
      <c r="L76" s="6" t="s">
        <v>105</v>
      </c>
      <c r="M76" s="3" t="s">
        <v>125</v>
      </c>
      <c r="N76" s="3" t="s">
        <v>458</v>
      </c>
      <c r="O76" s="3" t="s">
        <v>238</v>
      </c>
      <c r="P76" s="2" t="s">
        <v>459</v>
      </c>
      <c r="Q76" s="2" t="s">
        <v>212</v>
      </c>
      <c r="R76" s="2"/>
      <c r="S76" s="2" t="s">
        <v>212</v>
      </c>
    </row>
    <row r="77" spans="1:19" s="52" customFormat="1" ht="21.6" customHeight="1" x14ac:dyDescent="0.25">
      <c r="A77" s="116" t="s">
        <v>5470</v>
      </c>
      <c r="B77" s="127" t="s">
        <v>4551</v>
      </c>
      <c r="C77" s="7" t="s">
        <v>4552</v>
      </c>
      <c r="D77" s="3" t="s">
        <v>113</v>
      </c>
      <c r="E77" s="4">
        <v>44105</v>
      </c>
      <c r="F77" s="4">
        <v>44621</v>
      </c>
      <c r="G77" s="100" t="s">
        <v>135</v>
      </c>
      <c r="H77" s="115">
        <v>45369</v>
      </c>
      <c r="I77" s="3">
        <v>9</v>
      </c>
      <c r="J77" s="3" t="s">
        <v>107</v>
      </c>
      <c r="K77" s="6" t="s">
        <v>106</v>
      </c>
      <c r="L77" s="6" t="s">
        <v>105</v>
      </c>
      <c r="M77" s="3" t="s">
        <v>112</v>
      </c>
      <c r="N77" s="3" t="s">
        <v>4553</v>
      </c>
      <c r="O77" s="3">
        <v>81363124175</v>
      </c>
      <c r="P77" s="2" t="s">
        <v>4554</v>
      </c>
      <c r="Q77" s="47" t="s">
        <v>463</v>
      </c>
      <c r="R77" s="47"/>
      <c r="S77" s="47" t="s">
        <v>463</v>
      </c>
    </row>
    <row r="78" spans="1:19" ht="21.6" customHeight="1" x14ac:dyDescent="0.25">
      <c r="A78" s="116" t="s">
        <v>5471</v>
      </c>
      <c r="B78" s="2" t="s">
        <v>217</v>
      </c>
      <c r="C78" s="7" t="s">
        <v>88</v>
      </c>
      <c r="D78" s="3" t="s">
        <v>110</v>
      </c>
      <c r="E78" s="4">
        <v>43556</v>
      </c>
      <c r="F78" s="4">
        <v>45352</v>
      </c>
      <c r="G78" s="98" t="s">
        <v>136</v>
      </c>
      <c r="H78" s="99">
        <v>44231</v>
      </c>
      <c r="I78" s="3">
        <v>8</v>
      </c>
      <c r="J78" s="3" t="s">
        <v>118</v>
      </c>
      <c r="K78" s="6" t="s">
        <v>106</v>
      </c>
      <c r="L78" s="6" t="s">
        <v>105</v>
      </c>
      <c r="M78" s="3" t="s">
        <v>125</v>
      </c>
      <c r="N78" s="3" t="s">
        <v>464</v>
      </c>
      <c r="O78" s="3" t="s">
        <v>465</v>
      </c>
      <c r="P78" s="2" t="s">
        <v>466</v>
      </c>
      <c r="Q78" s="2" t="s">
        <v>463</v>
      </c>
      <c r="R78" s="2"/>
      <c r="S78" s="2" t="s">
        <v>463</v>
      </c>
    </row>
    <row r="79" spans="1:19" ht="21.6" customHeight="1" x14ac:dyDescent="0.25">
      <c r="A79" s="116" t="s">
        <v>5472</v>
      </c>
      <c r="B79" s="2" t="s">
        <v>218</v>
      </c>
      <c r="C79" s="7" t="s">
        <v>89</v>
      </c>
      <c r="D79" s="3" t="s">
        <v>115</v>
      </c>
      <c r="E79" s="4">
        <v>44470</v>
      </c>
      <c r="F79" s="4">
        <v>45292</v>
      </c>
      <c r="G79" s="98" t="s">
        <v>138</v>
      </c>
      <c r="H79" s="99">
        <v>44105</v>
      </c>
      <c r="I79" s="3">
        <v>8</v>
      </c>
      <c r="J79" s="3" t="s">
        <v>120</v>
      </c>
      <c r="K79" s="6" t="s">
        <v>104</v>
      </c>
      <c r="L79" s="6" t="s">
        <v>105</v>
      </c>
      <c r="M79" s="3" t="s">
        <v>125</v>
      </c>
      <c r="N79" s="3" t="s">
        <v>467</v>
      </c>
      <c r="O79" s="3" t="s">
        <v>468</v>
      </c>
      <c r="P79" s="2" t="s">
        <v>469</v>
      </c>
      <c r="Q79" s="2" t="s">
        <v>463</v>
      </c>
      <c r="R79" s="2"/>
      <c r="S79" s="2" t="s">
        <v>463</v>
      </c>
    </row>
    <row r="80" spans="1:19" ht="21.6" customHeight="1" x14ac:dyDescent="0.25">
      <c r="A80" s="116" t="s">
        <v>5473</v>
      </c>
      <c r="B80" s="2" t="s">
        <v>219</v>
      </c>
      <c r="C80" s="7" t="s">
        <v>90</v>
      </c>
      <c r="D80" s="3" t="s">
        <v>110</v>
      </c>
      <c r="E80" s="4">
        <v>42461</v>
      </c>
      <c r="F80" s="4">
        <v>45231</v>
      </c>
      <c r="G80" s="98" t="s">
        <v>134</v>
      </c>
      <c r="H80" s="99">
        <v>42732</v>
      </c>
      <c r="I80" s="3">
        <v>8</v>
      </c>
      <c r="J80" s="3" t="s">
        <v>118</v>
      </c>
      <c r="K80" s="6" t="s">
        <v>106</v>
      </c>
      <c r="L80" s="6" t="s">
        <v>105</v>
      </c>
      <c r="M80" s="3" t="s">
        <v>125</v>
      </c>
      <c r="N80" s="3" t="s">
        <v>470</v>
      </c>
      <c r="O80" s="3" t="s">
        <v>471</v>
      </c>
      <c r="P80" s="2" t="s">
        <v>472</v>
      </c>
      <c r="Q80" s="2" t="s">
        <v>463</v>
      </c>
      <c r="R80" s="2"/>
      <c r="S80" s="2" t="s">
        <v>463</v>
      </c>
    </row>
    <row r="81" spans="1:19" s="52" customFormat="1" ht="21.6" customHeight="1" x14ac:dyDescent="0.25">
      <c r="A81" s="116" t="s">
        <v>5474</v>
      </c>
      <c r="B81" s="127" t="s">
        <v>4477</v>
      </c>
      <c r="C81" s="7" t="s">
        <v>4478</v>
      </c>
      <c r="D81" s="3" t="s">
        <v>110</v>
      </c>
      <c r="E81" s="4">
        <v>44652</v>
      </c>
      <c r="F81" s="4">
        <v>44805</v>
      </c>
      <c r="G81" s="100" t="s">
        <v>135</v>
      </c>
      <c r="H81" s="115">
        <v>45369</v>
      </c>
      <c r="I81" s="3">
        <v>8</v>
      </c>
      <c r="J81" s="3" t="s">
        <v>111</v>
      </c>
      <c r="K81" s="6" t="s">
        <v>104</v>
      </c>
      <c r="L81" s="6" t="s">
        <v>105</v>
      </c>
      <c r="M81" s="3" t="s">
        <v>125</v>
      </c>
      <c r="N81" s="3" t="s">
        <v>1952</v>
      </c>
      <c r="O81" s="3" t="s">
        <v>4479</v>
      </c>
      <c r="P81" s="2" t="s">
        <v>4480</v>
      </c>
      <c r="Q81" s="47" t="s">
        <v>221</v>
      </c>
      <c r="R81" s="47"/>
      <c r="S81" s="47" t="s">
        <v>221</v>
      </c>
    </row>
    <row r="82" spans="1:19" ht="21.6" customHeight="1" x14ac:dyDescent="0.25">
      <c r="A82" s="116" t="s">
        <v>5475</v>
      </c>
      <c r="B82" s="2" t="s">
        <v>222</v>
      </c>
      <c r="C82" s="7" t="s">
        <v>92</v>
      </c>
      <c r="D82" s="3" t="s">
        <v>115</v>
      </c>
      <c r="E82" s="4">
        <v>44652</v>
      </c>
      <c r="F82" s="4">
        <v>44927</v>
      </c>
      <c r="G82" s="98" t="s">
        <v>136</v>
      </c>
      <c r="H82" s="99">
        <v>44351</v>
      </c>
      <c r="I82" s="3">
        <v>8</v>
      </c>
      <c r="J82" s="3" t="s">
        <v>120</v>
      </c>
      <c r="K82" s="6" t="s">
        <v>104</v>
      </c>
      <c r="L82" s="6" t="s">
        <v>105</v>
      </c>
      <c r="M82" s="3" t="s">
        <v>125</v>
      </c>
      <c r="N82" s="3" t="s">
        <v>476</v>
      </c>
      <c r="O82" s="3" t="s">
        <v>477</v>
      </c>
      <c r="P82" s="2" t="s">
        <v>478</v>
      </c>
      <c r="Q82" s="2" t="s">
        <v>221</v>
      </c>
      <c r="R82" s="2"/>
      <c r="S82" s="2" t="s">
        <v>221</v>
      </c>
    </row>
    <row r="83" spans="1:19" ht="21.6" customHeight="1" x14ac:dyDescent="0.25">
      <c r="A83" s="116" t="s">
        <v>5476</v>
      </c>
      <c r="B83" s="2" t="s">
        <v>223</v>
      </c>
      <c r="C83" s="7" t="s">
        <v>93</v>
      </c>
      <c r="D83" s="3" t="s">
        <v>113</v>
      </c>
      <c r="E83" s="4">
        <v>42826</v>
      </c>
      <c r="F83" s="4">
        <v>44927</v>
      </c>
      <c r="G83" s="98" t="s">
        <v>137</v>
      </c>
      <c r="H83" s="99">
        <v>43742</v>
      </c>
      <c r="I83" s="3">
        <v>8</v>
      </c>
      <c r="J83" s="3" t="s">
        <v>107</v>
      </c>
      <c r="K83" s="6" t="s">
        <v>106</v>
      </c>
      <c r="L83" s="6" t="s">
        <v>105</v>
      </c>
      <c r="M83" s="3" t="s">
        <v>125</v>
      </c>
      <c r="N83" s="3" t="s">
        <v>479</v>
      </c>
      <c r="O83" s="3" t="s">
        <v>480</v>
      </c>
      <c r="P83" s="2" t="s">
        <v>481</v>
      </c>
      <c r="Q83" s="2" t="s">
        <v>221</v>
      </c>
      <c r="R83" s="2"/>
      <c r="S83" s="2" t="s">
        <v>221</v>
      </c>
    </row>
    <row r="84" spans="1:19" ht="21.6" customHeight="1" x14ac:dyDescent="0.25">
      <c r="A84" s="116" t="s">
        <v>5477</v>
      </c>
      <c r="B84" s="2" t="s">
        <v>224</v>
      </c>
      <c r="C84" s="7" t="s">
        <v>94</v>
      </c>
      <c r="D84" s="3" t="s">
        <v>115</v>
      </c>
      <c r="E84" s="4">
        <v>44287</v>
      </c>
      <c r="F84" s="4">
        <v>44927</v>
      </c>
      <c r="G84" s="98" t="s">
        <v>138</v>
      </c>
      <c r="H84" s="99">
        <v>44130</v>
      </c>
      <c r="I84" s="3">
        <v>8</v>
      </c>
      <c r="J84" s="3" t="s">
        <v>120</v>
      </c>
      <c r="K84" s="6" t="s">
        <v>106</v>
      </c>
      <c r="L84" s="6" t="s">
        <v>105</v>
      </c>
      <c r="M84" s="3" t="s">
        <v>125</v>
      </c>
      <c r="N84" s="3" t="s">
        <v>482</v>
      </c>
      <c r="O84" s="3" t="s">
        <v>483</v>
      </c>
      <c r="P84" s="2" t="s">
        <v>484</v>
      </c>
      <c r="Q84" s="2" t="s">
        <v>221</v>
      </c>
      <c r="R84" s="2"/>
      <c r="S84" s="2" t="s">
        <v>221</v>
      </c>
    </row>
    <row r="85" spans="1:19" s="52" customFormat="1" ht="21.6" customHeight="1" x14ac:dyDescent="0.25">
      <c r="A85" s="116" t="s">
        <v>5478</v>
      </c>
      <c r="B85" s="47" t="s">
        <v>226</v>
      </c>
      <c r="C85" s="48" t="s">
        <v>100</v>
      </c>
      <c r="D85" s="49" t="s">
        <v>110</v>
      </c>
      <c r="E85" s="50">
        <v>44835</v>
      </c>
      <c r="F85" s="50">
        <v>45536</v>
      </c>
      <c r="G85" s="100" t="s">
        <v>135</v>
      </c>
      <c r="H85" s="101">
        <v>44778</v>
      </c>
      <c r="I85" s="49">
        <v>9</v>
      </c>
      <c r="J85" s="49" t="s">
        <v>111</v>
      </c>
      <c r="K85" s="51" t="s">
        <v>106</v>
      </c>
      <c r="L85" s="51" t="s">
        <v>105</v>
      </c>
      <c r="M85" s="49" t="s">
        <v>112</v>
      </c>
      <c r="N85" s="49" t="s">
        <v>485</v>
      </c>
      <c r="O85" s="49" t="s">
        <v>486</v>
      </c>
      <c r="P85" s="47" t="s">
        <v>487</v>
      </c>
      <c r="Q85" s="47" t="s">
        <v>227</v>
      </c>
      <c r="R85" s="47"/>
      <c r="S85" s="47" t="s">
        <v>227</v>
      </c>
    </row>
    <row r="86" spans="1:19" ht="21.6" customHeight="1" x14ac:dyDescent="0.25">
      <c r="A86" s="116" t="s">
        <v>5479</v>
      </c>
      <c r="B86" s="2" t="s">
        <v>228</v>
      </c>
      <c r="C86" s="7" t="s">
        <v>96</v>
      </c>
      <c r="D86" s="3" t="s">
        <v>110</v>
      </c>
      <c r="E86" s="4">
        <v>45017</v>
      </c>
      <c r="F86" s="4">
        <v>45292</v>
      </c>
      <c r="G86" s="98" t="s">
        <v>136</v>
      </c>
      <c r="H86" s="99">
        <v>44130</v>
      </c>
      <c r="I86" s="3">
        <v>8</v>
      </c>
      <c r="J86" s="3" t="s">
        <v>107</v>
      </c>
      <c r="K86" s="6" t="s">
        <v>106</v>
      </c>
      <c r="L86" s="6" t="s">
        <v>105</v>
      </c>
      <c r="M86" s="3" t="s">
        <v>125</v>
      </c>
      <c r="N86" s="3" t="s">
        <v>488</v>
      </c>
      <c r="O86" s="3" t="s">
        <v>489</v>
      </c>
      <c r="P86" s="2" t="s">
        <v>490</v>
      </c>
      <c r="Q86" s="2" t="s">
        <v>227</v>
      </c>
      <c r="R86" s="2"/>
      <c r="S86" s="2" t="s">
        <v>227</v>
      </c>
    </row>
    <row r="87" spans="1:19" ht="21.6" customHeight="1" x14ac:dyDescent="0.25">
      <c r="A87" s="116" t="s">
        <v>5480</v>
      </c>
      <c r="B87" s="2" t="s">
        <v>229</v>
      </c>
      <c r="C87" s="7" t="s">
        <v>97</v>
      </c>
      <c r="D87" s="3" t="s">
        <v>110</v>
      </c>
      <c r="E87" s="4">
        <v>44287</v>
      </c>
      <c r="F87" s="4">
        <v>45566</v>
      </c>
      <c r="G87" s="98" t="s">
        <v>137</v>
      </c>
      <c r="H87" s="99">
        <v>42732</v>
      </c>
      <c r="I87" s="3">
        <v>8</v>
      </c>
      <c r="J87" s="3" t="s">
        <v>107</v>
      </c>
      <c r="K87" s="6" t="s">
        <v>104</v>
      </c>
      <c r="L87" s="6" t="s">
        <v>105</v>
      </c>
      <c r="M87" s="3" t="s">
        <v>125</v>
      </c>
      <c r="N87" s="3" t="s">
        <v>491</v>
      </c>
      <c r="O87" s="3" t="s">
        <v>492</v>
      </c>
      <c r="P87" s="2" t="s">
        <v>493</v>
      </c>
      <c r="Q87" s="2" t="s">
        <v>227</v>
      </c>
      <c r="R87" s="2"/>
      <c r="S87" s="2" t="s">
        <v>227</v>
      </c>
    </row>
    <row r="88" spans="1:19" ht="21.6" customHeight="1" x14ac:dyDescent="0.25">
      <c r="A88" s="116" t="s">
        <v>5481</v>
      </c>
      <c r="B88" s="2" t="s">
        <v>230</v>
      </c>
      <c r="C88" s="7" t="s">
        <v>98</v>
      </c>
      <c r="D88" s="3" t="s">
        <v>113</v>
      </c>
      <c r="E88" s="4">
        <v>40817</v>
      </c>
      <c r="F88" s="4">
        <v>44986</v>
      </c>
      <c r="G88" s="98" t="s">
        <v>138</v>
      </c>
      <c r="H88" s="99">
        <v>44130</v>
      </c>
      <c r="I88" s="3">
        <v>8</v>
      </c>
      <c r="J88" s="3" t="s">
        <v>118</v>
      </c>
      <c r="K88" s="6" t="s">
        <v>106</v>
      </c>
      <c r="L88" s="6" t="s">
        <v>105</v>
      </c>
      <c r="M88" s="3" t="s">
        <v>125</v>
      </c>
      <c r="N88" s="3" t="s">
        <v>494</v>
      </c>
      <c r="O88" s="3" t="s">
        <v>495</v>
      </c>
      <c r="P88" s="2" t="s">
        <v>496</v>
      </c>
      <c r="Q88" s="2" t="s">
        <v>227</v>
      </c>
      <c r="R88" s="2"/>
      <c r="S88" s="2" t="s">
        <v>227</v>
      </c>
    </row>
    <row r="89" spans="1:19" ht="21.6" customHeight="1" x14ac:dyDescent="0.25">
      <c r="A89" s="119" t="s">
        <v>5482</v>
      </c>
      <c r="B89" s="34" t="s">
        <v>497</v>
      </c>
      <c r="C89" s="35" t="s">
        <v>99</v>
      </c>
      <c r="D89" s="36" t="s">
        <v>115</v>
      </c>
      <c r="E89" s="37">
        <v>44287</v>
      </c>
      <c r="F89" s="37">
        <v>45352</v>
      </c>
      <c r="G89" s="110" t="s">
        <v>134</v>
      </c>
      <c r="H89" s="111">
        <v>44567</v>
      </c>
      <c r="I89" s="36">
        <v>8</v>
      </c>
      <c r="J89" s="36" t="s">
        <v>103</v>
      </c>
      <c r="K89" s="40" t="s">
        <v>106</v>
      </c>
      <c r="L89" s="40" t="s">
        <v>105</v>
      </c>
      <c r="M89" s="36" t="s">
        <v>125</v>
      </c>
      <c r="N89" s="36" t="s">
        <v>498</v>
      </c>
      <c r="O89" s="36" t="s">
        <v>499</v>
      </c>
      <c r="P89" s="34" t="s">
        <v>500</v>
      </c>
      <c r="Q89" s="34" t="s">
        <v>227</v>
      </c>
      <c r="R89" s="34"/>
      <c r="S89" s="34" t="s">
        <v>227</v>
      </c>
    </row>
    <row r="91" spans="1:19" s="64" customFormat="1" ht="15.75" x14ac:dyDescent="0.25">
      <c r="A91" s="62" t="s">
        <v>5380</v>
      </c>
      <c r="B91" s="63" t="s">
        <v>5381</v>
      </c>
      <c r="E91" s="65"/>
      <c r="F91" s="66"/>
      <c r="H91" s="66"/>
      <c r="L91" s="67" t="s">
        <v>5483</v>
      </c>
      <c r="M91" s="68"/>
      <c r="N91" s="68"/>
    </row>
    <row r="92" spans="1:19" s="64" customFormat="1" ht="15.75" x14ac:dyDescent="0.25">
      <c r="A92" s="62" t="s">
        <v>5383</v>
      </c>
      <c r="B92" s="63" t="s">
        <v>5384</v>
      </c>
      <c r="E92" s="64">
        <v>1</v>
      </c>
      <c r="F92" s="66"/>
      <c r="G92" s="69"/>
      <c r="H92" s="66"/>
      <c r="L92" s="70" t="s">
        <v>5385</v>
      </c>
      <c r="R92" s="67"/>
    </row>
    <row r="93" spans="1:19" s="64" customFormat="1" ht="15.75" x14ac:dyDescent="0.25">
      <c r="A93" s="62" t="s">
        <v>5383</v>
      </c>
      <c r="B93" s="63" t="s">
        <v>5386</v>
      </c>
      <c r="E93" s="64">
        <v>1</v>
      </c>
      <c r="F93" s="66"/>
      <c r="H93" s="66"/>
      <c r="L93" s="70"/>
      <c r="R93" s="70"/>
    </row>
    <row r="94" spans="1:19" s="64" customFormat="1" ht="15.75" x14ac:dyDescent="0.25">
      <c r="A94" s="62" t="s">
        <v>5383</v>
      </c>
      <c r="B94" s="63" t="s">
        <v>5387</v>
      </c>
      <c r="C94" s="63" t="s">
        <v>5388</v>
      </c>
      <c r="D94" s="70">
        <v>3</v>
      </c>
      <c r="E94" s="71">
        <f>SUM(D94:D95)</f>
        <v>20</v>
      </c>
      <c r="F94" s="66"/>
      <c r="H94" s="66"/>
      <c r="L94" s="70"/>
      <c r="N94" s="64" t="s">
        <v>5383</v>
      </c>
      <c r="R94" s="70"/>
    </row>
    <row r="95" spans="1:19" s="64" customFormat="1" ht="15.75" x14ac:dyDescent="0.25">
      <c r="A95" s="62" t="s">
        <v>5383</v>
      </c>
      <c r="B95" s="63"/>
      <c r="C95" s="63" t="s">
        <v>5389</v>
      </c>
      <c r="D95" s="72">
        <v>17</v>
      </c>
      <c r="E95" s="65"/>
      <c r="F95" s="66"/>
      <c r="H95" s="66"/>
      <c r="L95" s="73" t="s">
        <v>5390</v>
      </c>
      <c r="R95" s="70"/>
    </row>
    <row r="96" spans="1:19" s="64" customFormat="1" ht="15.75" x14ac:dyDescent="0.25">
      <c r="A96" s="62" t="s">
        <v>5383</v>
      </c>
      <c r="B96" s="63"/>
      <c r="E96" s="65"/>
      <c r="F96" s="66"/>
      <c r="H96" s="66"/>
      <c r="L96" s="70" t="s">
        <v>5391</v>
      </c>
      <c r="R96" s="73"/>
    </row>
    <row r="97" spans="1:18" s="64" customFormat="1" ht="15.75" x14ac:dyDescent="0.25">
      <c r="A97" s="70"/>
      <c r="B97" s="63" t="s">
        <v>5392</v>
      </c>
      <c r="C97" s="63" t="s">
        <v>5393</v>
      </c>
      <c r="D97" s="64">
        <v>2</v>
      </c>
      <c r="E97" s="71">
        <f>SUM(D97:D98)</f>
        <v>53</v>
      </c>
      <c r="F97" s="66"/>
      <c r="H97" s="66"/>
      <c r="R97" s="70"/>
    </row>
    <row r="98" spans="1:18" s="66" customFormat="1" ht="16.5" x14ac:dyDescent="0.25">
      <c r="A98" s="70"/>
      <c r="B98" s="63"/>
      <c r="C98" s="112" t="s">
        <v>5394</v>
      </c>
      <c r="D98" s="74">
        <f>55-4</f>
        <v>51</v>
      </c>
      <c r="E98" s="75" t="s">
        <v>5383</v>
      </c>
      <c r="G98" s="64"/>
    </row>
    <row r="99" spans="1:18" s="66" customFormat="1" ht="15.75" x14ac:dyDescent="0.25">
      <c r="A99" s="70"/>
      <c r="B99" s="63"/>
      <c r="D99" s="64"/>
      <c r="E99" s="65"/>
      <c r="G99" s="64"/>
    </row>
    <row r="100" spans="1:18" s="66" customFormat="1" ht="15.75" x14ac:dyDescent="0.25">
      <c r="A100" s="70"/>
      <c r="B100" s="63" t="s">
        <v>5395</v>
      </c>
      <c r="C100" s="64"/>
      <c r="D100" s="74"/>
      <c r="E100" s="76">
        <f>SUM(E92:E97)</f>
        <v>75</v>
      </c>
      <c r="G100" s="64"/>
    </row>
    <row r="101" spans="1:18" s="66" customFormat="1" ht="15.75" x14ac:dyDescent="0.25">
      <c r="A101" s="70"/>
      <c r="B101" s="63" t="s">
        <v>5396</v>
      </c>
      <c r="C101" s="64"/>
      <c r="D101" s="64"/>
      <c r="E101" s="77">
        <v>6</v>
      </c>
      <c r="G101" s="64"/>
    </row>
    <row r="102" spans="1:18" s="66" customFormat="1" ht="16.5" thickBot="1" x14ac:dyDescent="0.3">
      <c r="A102" s="70"/>
      <c r="B102" s="63" t="s">
        <v>5397</v>
      </c>
      <c r="C102" s="64"/>
      <c r="D102" s="78"/>
      <c r="E102" s="79">
        <f>E100+E101</f>
        <v>81</v>
      </c>
      <c r="G102" s="64"/>
    </row>
    <row r="103" spans="1:18" ht="15.75" thickTop="1" x14ac:dyDescent="0.25"/>
    <row r="110" spans="1:18" x14ac:dyDescent="0.25">
      <c r="B110" s="121"/>
      <c r="C110" s="121"/>
    </row>
  </sheetData>
  <dataConsolidate/>
  <mergeCells count="16">
    <mergeCell ref="I6:I7"/>
    <mergeCell ref="A6:A7"/>
    <mergeCell ref="B6:B7"/>
    <mergeCell ref="C6:C7"/>
    <mergeCell ref="D6:E6"/>
    <mergeCell ref="G6:H6"/>
    <mergeCell ref="P6:P7"/>
    <mergeCell ref="Q6:Q7"/>
    <mergeCell ref="R6:R7"/>
    <mergeCell ref="S6:S7"/>
    <mergeCell ref="J6:J7"/>
    <mergeCell ref="K6:K7"/>
    <mergeCell ref="L6:L7"/>
    <mergeCell ref="M6:M7"/>
    <mergeCell ref="N6:N7"/>
    <mergeCell ref="O6:O7"/>
  </mergeCells>
  <conditionalFormatting sqref="N9:S10 N12:S13 Q11 S11 R55:S55 N57:S59 N55:P55 N78:S80 Q77:S77 Q81:S81 N44:S46 Q43:S43 Q56:S56 N74:S76 Q73:S73 N15:S22 Q14 S14 N24:S30 N32:S42 N49:S54 N61:S72 N82:S89">
    <cfRule type="cellIs" dxfId="29" priority="13" stopIfTrue="1" operator="equal">
      <formula>"Pensiun"</formula>
    </cfRule>
  </conditionalFormatting>
  <conditionalFormatting sqref="N11:P11 R11">
    <cfRule type="cellIs" dxfId="28" priority="12" stopIfTrue="1" operator="equal">
      <formula>"Pensiun"</formula>
    </cfRule>
  </conditionalFormatting>
  <conditionalFormatting sqref="N23:S23">
    <cfRule type="cellIs" dxfId="27" priority="11" stopIfTrue="1" operator="equal">
      <formula>"Pensiun"</formula>
    </cfRule>
  </conditionalFormatting>
  <conditionalFormatting sqref="N48:S48">
    <cfRule type="cellIs" dxfId="26" priority="10" stopIfTrue="1" operator="equal">
      <formula>"Pensiun"</formula>
    </cfRule>
  </conditionalFormatting>
  <conditionalFormatting sqref="N47:S47">
    <cfRule type="cellIs" dxfId="25" priority="9" stopIfTrue="1" operator="equal">
      <formula>"Pensiun"</formula>
    </cfRule>
  </conditionalFormatting>
  <conditionalFormatting sqref="N31:S31">
    <cfRule type="cellIs" dxfId="24" priority="8" stopIfTrue="1" operator="equal">
      <formula>"Pensiun"</formula>
    </cfRule>
  </conditionalFormatting>
  <conditionalFormatting sqref="N60:S60">
    <cfRule type="cellIs" dxfId="23" priority="7" stopIfTrue="1" operator="equal">
      <formula>"Pensiun"</formula>
    </cfRule>
  </conditionalFormatting>
  <conditionalFormatting sqref="N77:P77">
    <cfRule type="cellIs" dxfId="22" priority="6" stopIfTrue="1" operator="equal">
      <formula>"Pensiun"</formula>
    </cfRule>
  </conditionalFormatting>
  <conditionalFormatting sqref="N81:P81">
    <cfRule type="cellIs" dxfId="21" priority="5" stopIfTrue="1" operator="equal">
      <formula>"Pensiun"</formula>
    </cfRule>
  </conditionalFormatting>
  <conditionalFormatting sqref="N56:P56">
    <cfRule type="cellIs" dxfId="20" priority="4" stopIfTrue="1" operator="equal">
      <formula>"Pensiun"</formula>
    </cfRule>
  </conditionalFormatting>
  <conditionalFormatting sqref="N43:P43">
    <cfRule type="cellIs" dxfId="19" priority="3" stopIfTrue="1" operator="equal">
      <formula>"Pensiun"</formula>
    </cfRule>
  </conditionalFormatting>
  <conditionalFormatting sqref="N73:P73">
    <cfRule type="cellIs" dxfId="18" priority="2" stopIfTrue="1" operator="equal">
      <formula>"Pensiun"</formula>
    </cfRule>
  </conditionalFormatting>
  <conditionalFormatting sqref="N14:P14">
    <cfRule type="cellIs" dxfId="17" priority="1" stopIfTrue="1" operator="equal">
      <formula>"Pensiun"</formula>
    </cfRule>
  </conditionalFormatting>
  <dataValidations count="2">
    <dataValidation type="list" allowBlank="1" showInputMessage="1" showErrorMessage="1"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ormula1>"I/a,I/b,I/c,I/d,II/a,II/b,II/c,II/d,III/a,III/b,III/c,III/d,IV/a,IV/b,IV/c,IV/d,IV/e"</formula1>
    </dataValidation>
    <dataValidation type="list" allowBlank="1" showInputMessage="1" showErrorMessage="1" sqref="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formula1>"Islam,Kristen,Katholik,Hindu,Budha"</formula1>
    </dataValidation>
  </dataValidations>
  <printOptions horizontalCentered="1"/>
  <pageMargins left="0.19685039370078741" right="1.1811023622047245" top="0.39370078740157483" bottom="0.19685039370078741" header="0.59055118110236227" footer="0.9055118110236221"/>
  <pageSetup paperSize="346" scale="55" orientation="landscape" horizontalDpi="4294967293" verticalDpi="4294967293" r:id="rId1"/>
  <headerFooter>
    <oddFooter xml:space="preserve">&amp;L&amp;8Bezetting Keadaan Desember 2023&amp;R&amp;10Page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NOV</vt:lpstr>
      <vt:lpstr>OKT</vt:lpstr>
      <vt:lpstr>SEPT</vt:lpstr>
      <vt:lpstr>AGUS</vt:lpstr>
      <vt:lpstr>JULI </vt:lpstr>
      <vt:lpstr>JUNI</vt:lpstr>
      <vt:lpstr>MEI</vt:lpstr>
      <vt:lpstr>APR</vt:lpstr>
      <vt:lpstr>19 MAR </vt:lpstr>
      <vt:lpstr>18 MAR </vt:lpstr>
      <vt:lpstr>MAR</vt:lpstr>
      <vt:lpstr>FEB</vt:lpstr>
      <vt:lpstr>JAN</vt:lpstr>
      <vt:lpstr>Sheet1</vt:lpstr>
      <vt:lpstr>Sheet2</vt:lpstr>
      <vt:lpstr>Sheet3</vt:lpstr>
      <vt:lpstr>'18 MAR '!Ess</vt:lpstr>
      <vt:lpstr>'19 MAR '!Ess</vt:lpstr>
      <vt:lpstr>AGUS!Ess</vt:lpstr>
      <vt:lpstr>APR!Ess</vt:lpstr>
      <vt:lpstr>FEB!Ess</vt:lpstr>
      <vt:lpstr>JAN!Ess</vt:lpstr>
      <vt:lpstr>'JULI '!Ess</vt:lpstr>
      <vt:lpstr>JUNI!Ess</vt:lpstr>
      <vt:lpstr>MAR!Ess</vt:lpstr>
      <vt:lpstr>MEI!Ess</vt:lpstr>
      <vt:lpstr>NOV!Ess</vt:lpstr>
      <vt:lpstr>OKT!Ess</vt:lpstr>
      <vt:lpstr>SEPT!Ess</vt:lpstr>
      <vt:lpstr>JAN!Print_Area</vt:lpstr>
      <vt:lpstr>'18 MAR '!Print_Titles</vt:lpstr>
      <vt:lpstr>'19 MAR '!Print_Titles</vt:lpstr>
      <vt:lpstr>AGUS!Print_Titles</vt:lpstr>
      <vt:lpstr>APR!Print_Titles</vt:lpstr>
      <vt:lpstr>FEB!Print_Titles</vt:lpstr>
      <vt:lpstr>JAN!Print_Titles</vt:lpstr>
      <vt:lpstr>'JULI '!Print_Titles</vt:lpstr>
      <vt:lpstr>JUNI!Print_Titles</vt:lpstr>
      <vt:lpstr>MAR!Print_Titles</vt:lpstr>
      <vt:lpstr>MEI!Print_Titles</vt:lpstr>
      <vt:lpstr>NOV!Print_Titles</vt:lpstr>
      <vt:lpstr>OKT!Print_Titles</vt:lpstr>
      <vt:lpstr>SEPT!Print_Titles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DATA_02</dc:creator>
  <cp:lastModifiedBy>USER</cp:lastModifiedBy>
  <cp:lastPrinted>2024-11-04T04:18:10Z</cp:lastPrinted>
  <dcterms:created xsi:type="dcterms:W3CDTF">2014-09-30T01:07:54Z</dcterms:created>
  <dcterms:modified xsi:type="dcterms:W3CDTF">2024-11-08T01:31:24Z</dcterms:modified>
</cp:coreProperties>
</file>